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295" windowWidth="15480" windowHeight="820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<sst xmlns="http://schemas.openxmlformats.org/spreadsheetml/2006/main" count="323" uniqueCount="170">
  <si>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</si>
  <si>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</si>
  <si>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</si>
  <si>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</si>
  <si>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</si>
  <si>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</si>
  <si>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</si>
  <si>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</si>
  <si>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</si>
  <si>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</si>
  <si>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</si>
  <si>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</si>
  <si>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</si>
  <si>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</si>
  <si>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</si>
  <si>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</si>
  <si>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</si>
  <si>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</si>
  <si>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</si>
  <si>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</si>
  <si>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</si>
  <si>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</si>
  <si>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</si>
  <si>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</si>
  <si>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</si>
  <si>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</si>
  <si>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</si>
  <si>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</si>
  <si>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</si>
  <si>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</si>
  <si>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</si>
  <si>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</si>
  <si>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</si>
  <si>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</si>
  <si>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</si>
  <si>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</si>
  <si>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</si>
  <si>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</si>
  <si>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</si>
  <si>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</si>
  <si>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</si>
  <si>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</si>
  <si>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</si>
  <si>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</si>
  <si>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</si>
  <si>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</si>
  <si>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</si>
  <si>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</si>
  <si>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</si>
  <si>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</si>
  <si>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</si>
  <si>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</si>
  <si>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</si>
  <si>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</si>
  <si>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</si>
  <si>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</si>
  <si>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</si>
  <si>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</si>
  <si>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</si>
  <si>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</si>
  <si>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</si>
  <si>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</si>
  <si>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</si>
  <si>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</si>
  <si>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</si>
  <si>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</si>
  <si>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</si>
  <si>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</si>
  <si>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</si>
  <si>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</si>
  <si>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</si>
  <si>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</si>
  <si>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</si>
  <si>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</si>
  <si>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</si>
  <si>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</si>
  <si>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</si>
  <si>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</si>
  <si>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</si>
  <si>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</si>
  <si>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</si>
  <si>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</si>
  <si>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</si>
  <si>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</si>
  <si>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</si>
  <si>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</si>
  <si>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</si>
  <si>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</si>
  <si>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</si>
  <si>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</si>
  <si>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</si>
  <si>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</si>
  <si>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</si>
  <si>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</si>
  <si>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</si>
  <si>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</si>
  <si>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</si>
  <si>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</si>
  <si>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</si>
  <si>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</si>
  <si>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</si>
  <si>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</si>
  <si>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</si>
  <si>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</si>
  <si>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</si>
  <si>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</si>
  <si>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</si>
  <si>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</si>
  <si>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</si>
  <si>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</si>
  <si>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</si>
  <si>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</si>
  <si>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</si>
  <si>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</si>
  <si>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</si>
  <si>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</si>
  <si>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</si>
  <si>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</si>
  <si>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</si>
  <si>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</si>
  <si>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</si>
  <si>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</si>
  <si>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</si>
  <si>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</si>
  <si>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</si>
  <si>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</si>
  <si>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</si>
  <si>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</si>
  <si>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</si>
  <si>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</si>
  <si>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</si>
  <si>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</si>
  <si>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</si>
  <si>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</si>
  <si>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</si>
  <si>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</si>
  <si>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</si>
  <si>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</si>
  <si>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</si>
  <si>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</si>
  <si>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</si>
  <si>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</si>
  <si>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</si>
  <si>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</si>
  <si>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</si>
  <si>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</si>
  <si>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</si>
  <si>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</si>
  <si>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</si>
  <si>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</si>
  <si>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</si>
  <si>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</si>
  <si>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</si>
  <si>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</si>
  <si>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</si>
  <si>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</si>
  <si>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</si>
  <si>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</si>
  <si>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</si>
  <si>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</si>
  <si>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</si>
  <si>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</si>
  <si>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İSRAİL</t>
  </si>
  <si>
    <t>BİRLEŞİK ARAP EMİRLİKLERİ</t>
  </si>
  <si>
    <t>LİBYA</t>
  </si>
  <si>
    <t>ARALIK 2012 İHRACAT RAKAMLARI</t>
  </si>
  <si>
    <t>OCAK-ARALIK</t>
  </si>
  <si>
    <t>ARALIK 2012 İHRACAT RAKAMLARI - TL</t>
  </si>
  <si>
    <t>ARALIK (2012/2011)</t>
  </si>
  <si>
    <t xml:space="preserve">UKRAYNA 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</si>
</sst>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55" fillId="3" borderId="0" applyNumberFormat="0" applyBorder="0" applyAlignment="0" applyProtection="0"/>
    <xf numFmtId="0" fontId="80" fillId="4" borderId="0" applyNumberFormat="0" applyBorder="0" applyAlignment="0" applyProtection="0"/>
    <xf numFmtId="0" fontId="55" fillId="5" borderId="0" applyNumberFormat="0" applyBorder="0" applyAlignment="0" applyProtection="0"/>
    <xf numFmtId="0" fontId="80" fillId="6" borderId="0" applyNumberFormat="0" applyBorder="0" applyAlignment="0" applyProtection="0"/>
    <xf numFmtId="0" fontId="55" fillId="7" borderId="0" applyNumberFormat="0" applyBorder="0" applyAlignment="0" applyProtection="0"/>
    <xf numFmtId="0" fontId="80" fillId="8" borderId="0" applyNumberFormat="0" applyBorder="0" applyAlignment="0" applyProtection="0"/>
    <xf numFmtId="0" fontId="55" fillId="3" borderId="0" applyNumberFormat="0" applyBorder="0" applyAlignment="0" applyProtection="0"/>
    <xf numFmtId="0" fontId="80" fillId="9" borderId="0" applyNumberFormat="0" applyBorder="0" applyAlignment="0" applyProtection="0"/>
    <xf numFmtId="0" fontId="55" fillId="10" borderId="0" applyNumberFormat="0" applyBorder="0" applyAlignment="0" applyProtection="0"/>
    <xf numFmtId="0" fontId="80" fillId="11" borderId="0" applyNumberFormat="0" applyBorder="0" applyAlignment="0" applyProtection="0"/>
    <xf numFmtId="0" fontId="55" fillId="7" borderId="0" applyNumberFormat="0" applyBorder="0" applyAlignment="0" applyProtection="0"/>
    <xf numFmtId="0" fontId="80" fillId="12" borderId="0" applyNumberFormat="0" applyBorder="0" applyAlignment="0" applyProtection="0"/>
    <xf numFmtId="0" fontId="55" fillId="13" borderId="0" applyNumberFormat="0" applyBorder="0" applyAlignment="0" applyProtection="0"/>
    <xf numFmtId="0" fontId="80" fillId="14" borderId="0" applyNumberFormat="0" applyBorder="0" applyAlignment="0" applyProtection="0"/>
    <xf numFmtId="0" fontId="55" fillId="5" borderId="0" applyNumberFormat="0" applyBorder="0" applyAlignment="0" applyProtection="0"/>
    <xf numFmtId="0" fontId="80" fillId="15" borderId="0" applyNumberFormat="0" applyBorder="0" applyAlignment="0" applyProtection="0"/>
    <xf numFmtId="0" fontId="55" fillId="16" borderId="0" applyNumberFormat="0" applyBorder="0" applyAlignment="0" applyProtection="0"/>
    <xf numFmtId="0" fontId="80" fillId="17" borderId="0" applyNumberFormat="0" applyBorder="0" applyAlignment="0" applyProtection="0"/>
    <xf numFmtId="0" fontId="55" fillId="13" borderId="0" applyNumberFormat="0" applyBorder="0" applyAlignment="0" applyProtection="0"/>
    <xf numFmtId="0" fontId="80" fillId="18" borderId="0" applyNumberFormat="0" applyBorder="0" applyAlignment="0" applyProtection="0"/>
    <xf numFmtId="0" fontId="55" fillId="19" borderId="0" applyNumberFormat="0" applyBorder="0" applyAlignment="0" applyProtection="0"/>
    <xf numFmtId="0" fontId="80" fillId="20" borderId="0" applyNumberFormat="0" applyBorder="0" applyAlignment="0" applyProtection="0"/>
    <xf numFmtId="0" fontId="55" fillId="16" borderId="0" applyNumberFormat="0" applyBorder="0" applyAlignment="0" applyProtection="0"/>
    <xf numFmtId="0" fontId="81" fillId="21" borderId="0" applyNumberFormat="0" applyBorder="0" applyAlignment="0" applyProtection="0"/>
    <xf numFmtId="0" fontId="56" fillId="22" borderId="0" applyNumberFormat="0" applyBorder="0" applyAlignment="0" applyProtection="0"/>
    <xf numFmtId="0" fontId="81" fillId="23" borderId="0" applyNumberFormat="0" applyBorder="0" applyAlignment="0" applyProtection="0"/>
    <xf numFmtId="0" fontId="56" fillId="5" borderId="0" applyNumberFormat="0" applyBorder="0" applyAlignment="0" applyProtection="0"/>
    <xf numFmtId="0" fontId="81" fillId="24" borderId="0" applyNumberFormat="0" applyBorder="0" applyAlignment="0" applyProtection="0"/>
    <xf numFmtId="0" fontId="56" fillId="16" borderId="0" applyNumberFormat="0" applyBorder="0" applyAlignment="0" applyProtection="0"/>
    <xf numFmtId="0" fontId="81" fillId="25" borderId="0" applyNumberFormat="0" applyBorder="0" applyAlignment="0" applyProtection="0"/>
    <xf numFmtId="0" fontId="56" fillId="13" borderId="0" applyNumberFormat="0" applyBorder="0" applyAlignment="0" applyProtection="0"/>
    <xf numFmtId="0" fontId="81" fillId="26" borderId="0" applyNumberFormat="0" applyBorder="0" applyAlignment="0" applyProtection="0"/>
    <xf numFmtId="0" fontId="56" fillId="22" borderId="0" applyNumberFormat="0" applyBorder="0" applyAlignment="0" applyProtection="0"/>
    <xf numFmtId="0" fontId="81" fillId="27" borderId="0" applyNumberFormat="0" applyBorder="0" applyAlignment="0" applyProtection="0"/>
    <xf numFmtId="0" fontId="56" fillId="5" borderId="0" applyNumberFormat="0" applyBorder="0" applyAlignment="0" applyProtection="0"/>
    <xf numFmtId="0" fontId="81" fillId="28" borderId="0" applyNumberFormat="0" applyBorder="0" applyAlignment="0" applyProtection="0"/>
    <xf numFmtId="0" fontId="56" fillId="22" borderId="0" applyNumberFormat="0" applyBorder="0" applyAlignment="0" applyProtection="0"/>
    <xf numFmtId="0" fontId="81" fillId="29" borderId="0" applyNumberFormat="0" applyBorder="0" applyAlignment="0" applyProtection="0"/>
    <xf numFmtId="0" fontId="56" fillId="30" borderId="0" applyNumberFormat="0" applyBorder="0" applyAlignment="0" applyProtection="0"/>
    <xf numFmtId="0" fontId="81" fillId="31" borderId="0" applyNumberFormat="0" applyBorder="0" applyAlignment="0" applyProtection="0"/>
    <xf numFmtId="0" fontId="56" fillId="32" borderId="0" applyNumberFormat="0" applyBorder="0" applyAlignment="0" applyProtection="0"/>
    <xf numFmtId="0" fontId="81" fillId="33" borderId="0" applyNumberFormat="0" applyBorder="0" applyAlignment="0" applyProtection="0"/>
    <xf numFmtId="0" fontId="56" fillId="34" borderId="0" applyNumberFormat="0" applyBorder="0" applyAlignment="0" applyProtection="0"/>
    <xf numFmtId="0" fontId="81" fillId="35" borderId="0" applyNumberFormat="0" applyBorder="0" applyAlignment="0" applyProtection="0"/>
    <xf numFmtId="0" fontId="56" fillId="22" borderId="0" applyNumberFormat="0" applyBorder="0" applyAlignment="0" applyProtection="0"/>
    <xf numFmtId="0" fontId="81" fillId="36" borderId="0" applyNumberFormat="0" applyBorder="0" applyAlignment="0" applyProtection="0"/>
    <xf numFmtId="0" fontId="56" fillId="37" borderId="0" applyNumberFormat="0" applyBorder="0" applyAlignment="0" applyProtection="0"/>
    <xf numFmtId="0" fontId="82" fillId="38" borderId="0" applyNumberFormat="0" applyBorder="0" applyAlignment="0" applyProtection="0"/>
    <xf numFmtId="0" fontId="68" fillId="39" borderId="0" applyNumberFormat="0" applyBorder="0" applyAlignment="0" applyProtection="0"/>
    <xf numFmtId="0" fontId="83" fillId="40" borderId="1" applyNumberFormat="0" applyAlignment="0" applyProtection="0"/>
    <xf numFmtId="0" fontId="65" fillId="41" borderId="2" applyNumberFormat="0" applyAlignment="0" applyProtection="0"/>
    <xf numFmtId="0" fontId="84" fillId="42" borderId="3" applyNumberFormat="0" applyAlignment="0" applyProtection="0"/>
    <xf numFmtId="0" fontId="66" fillId="4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6" fillId="44" borderId="0" applyNumberFormat="0" applyBorder="0" applyAlignment="0" applyProtection="0"/>
    <xf numFmtId="0" fontId="67" fillId="45" borderId="0" applyNumberFormat="0" applyBorder="0" applyAlignment="0" applyProtection="0"/>
    <xf numFmtId="0" fontId="87" fillId="0" borderId="5" applyNumberFormat="0" applyFill="0" applyAlignment="0" applyProtection="0"/>
    <xf numFmtId="0" fontId="60" fillId="0" borderId="6" applyNumberFormat="0" applyFill="0" applyAlignment="0" applyProtection="0"/>
    <xf numFmtId="0" fontId="88" fillId="0" borderId="7" applyNumberFormat="0" applyFill="0" applyAlignment="0" applyProtection="0"/>
    <xf numFmtId="0" fontId="61" fillId="0" borderId="8" applyNumberFormat="0" applyFill="0" applyAlignment="0" applyProtection="0"/>
    <xf numFmtId="0" fontId="89" fillId="0" borderId="9" applyNumberFormat="0" applyFill="0" applyAlignment="0" applyProtection="0"/>
    <xf numFmtId="0" fontId="62" fillId="0" borderId="10" applyNumberFormat="0" applyFill="0" applyAlignment="0" applyProtection="0"/>
    <xf numFmtId="0" fontId="8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0" fillId="46" borderId="1" applyNumberFormat="0" applyAlignment="0" applyProtection="0"/>
    <xf numFmtId="0" fontId="64" fillId="16" borderId="2" applyNumberFormat="0" applyAlignment="0" applyProtection="0"/>
    <xf numFmtId="0" fontId="91" fillId="0" borderId="11" applyNumberFormat="0" applyFill="0" applyAlignment="0" applyProtection="0"/>
    <xf numFmtId="0" fontId="59" fillId="0" borderId="12" applyNumberFormat="0" applyFill="0" applyAlignment="0" applyProtection="0"/>
    <xf numFmtId="0" fontId="92" fillId="47" borderId="0" applyNumberFormat="0" applyBorder="0" applyAlignment="0" applyProtection="0"/>
    <xf numFmtId="0" fontId="69" fillId="16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8" borderId="13" applyNumberFormat="0" applyFont="0" applyAlignment="0" applyProtection="0"/>
    <xf numFmtId="0" fontId="80" fillId="48" borderId="13" applyNumberFormat="0" applyFont="0" applyAlignment="0" applyProtection="0"/>
    <xf numFmtId="0" fontId="80" fillId="48" borderId="13" applyNumberFormat="0" applyFont="0" applyAlignment="0" applyProtection="0"/>
    <xf numFmtId="0" fontId="55" fillId="7" borderId="14" applyNumberFormat="0" applyFont="0" applyAlignment="0" applyProtection="0"/>
    <xf numFmtId="0" fontId="55" fillId="48" borderId="13" applyNumberFormat="0" applyFont="0" applyAlignment="0" applyProtection="0"/>
    <xf numFmtId="0" fontId="55" fillId="7" borderId="14" applyNumberFormat="0" applyFont="0" applyAlignment="0" applyProtection="0"/>
    <xf numFmtId="0" fontId="55" fillId="48" borderId="13" applyNumberFormat="0" applyFont="0" applyAlignment="0" applyProtection="0"/>
    <xf numFmtId="0" fontId="55" fillId="7" borderId="14" applyNumberFormat="0" applyFont="0" applyAlignment="0" applyProtection="0"/>
    <xf numFmtId="0" fontId="55" fillId="7" borderId="14" applyNumberFormat="0" applyFont="0" applyAlignment="0" applyProtection="0"/>
    <xf numFmtId="0" fontId="0" fillId="7" borderId="14" applyNumberFormat="0" applyFont="0" applyAlignment="0" applyProtection="0"/>
    <xf numFmtId="0" fontId="93" fillId="40" borderId="15" applyNumberFormat="0" applyAlignment="0" applyProtection="0"/>
    <xf numFmtId="0" fontId="63" fillId="41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5" fillId="0" borderId="17" applyNumberFormat="0" applyFill="0" applyAlignment="0" applyProtection="0"/>
    <xf numFmtId="0" fontId="70" fillId="0" borderId="18" applyNumberFormat="0" applyFill="0" applyAlignment="0" applyProtection="0"/>
    <xf numFmtId="171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69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45" borderId="28" xfId="0" applyNumberFormat="1" applyFont="1" applyFill="1" applyBorder="1" applyAlignment="1">
      <alignment horizontal="center"/>
    </xf>
    <xf numFmtId="49" fontId="17" fillId="45" borderId="29" xfId="0" applyNumberFormat="1" applyFont="1" applyFill="1" applyBorder="1" applyAlignment="1">
      <alignment horizontal="center"/>
    </xf>
    <xf numFmtId="0" fontId="17" fillId="45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45" borderId="31" xfId="0" applyFont="1" applyFill="1" applyBorder="1" applyAlignment="1">
      <alignment/>
    </xf>
    <xf numFmtId="3" fontId="19" fillId="45" borderId="0" xfId="0" applyNumberFormat="1" applyFont="1" applyFill="1" applyBorder="1" applyAlignment="1">
      <alignment/>
    </xf>
    <xf numFmtId="0" fontId="20" fillId="45" borderId="31" xfId="0" applyFont="1" applyFill="1" applyBorder="1" applyAlignment="1">
      <alignment/>
    </xf>
    <xf numFmtId="3" fontId="20" fillId="45" borderId="0" xfId="0" applyNumberFormat="1" applyFont="1" applyFill="1" applyBorder="1" applyAlignment="1">
      <alignment/>
    </xf>
    <xf numFmtId="3" fontId="21" fillId="4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7" borderId="26" xfId="0" applyNumberFormat="1" applyFont="1" applyFill="1" applyBorder="1" applyAlignment="1">
      <alignment/>
    </xf>
    <xf numFmtId="4" fontId="26" fillId="7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7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69" applyNumberFormat="1" applyFont="1" applyFill="1" applyBorder="1" applyAlignment="1">
      <alignment horizontal="center"/>
    </xf>
    <xf numFmtId="0" fontId="6" fillId="13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13" borderId="39" xfId="0" applyFont="1" applyFill="1" applyBorder="1" applyAlignment="1">
      <alignment/>
    </xf>
    <xf numFmtId="3" fontId="4" fillId="13" borderId="40" xfId="0" applyNumberFormat="1" applyFont="1" applyFill="1" applyBorder="1" applyAlignment="1">
      <alignment horizontal="center"/>
    </xf>
    <xf numFmtId="2" fontId="4" fillId="13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7" borderId="26" xfId="0" applyNumberFormat="1" applyFont="1" applyFill="1" applyBorder="1" applyAlignment="1">
      <alignment/>
    </xf>
    <xf numFmtId="49" fontId="25" fillId="7" borderId="43" xfId="0" applyNumberFormat="1" applyFont="1" applyFill="1" applyBorder="1" applyAlignment="1">
      <alignment/>
    </xf>
    <xf numFmtId="4" fontId="26" fillId="7" borderId="44" xfId="0" applyNumberFormat="1" applyFont="1" applyFill="1" applyBorder="1" applyAlignment="1">
      <alignment/>
    </xf>
    <xf numFmtId="3" fontId="19" fillId="45" borderId="45" xfId="0" applyNumberFormat="1" applyFont="1" applyFill="1" applyBorder="1" applyAlignment="1">
      <alignment/>
    </xf>
    <xf numFmtId="3" fontId="19" fillId="45" borderId="46" xfId="0" applyNumberFormat="1" applyFont="1" applyFill="1" applyBorder="1" applyAlignment="1">
      <alignment/>
    </xf>
    <xf numFmtId="0" fontId="2" fillId="0" borderId="0" xfId="99" applyFont="1" applyFill="1" applyBorder="1">
      <alignment/>
      <protection/>
    </xf>
    <xf numFmtId="0" fontId="31" fillId="0" borderId="0" xfId="99" applyFont="1" applyFill="1" applyBorder="1">
      <alignment/>
      <protection/>
    </xf>
    <xf numFmtId="0" fontId="2" fillId="0" borderId="0" xfId="99" applyFont="1" applyFill="1">
      <alignment/>
      <protection/>
    </xf>
    <xf numFmtId="0" fontId="4" fillId="0" borderId="32" xfId="99" applyFont="1" applyFill="1" applyBorder="1" applyAlignment="1">
      <alignment horizontal="center"/>
      <protection/>
    </xf>
    <xf numFmtId="1" fontId="4" fillId="0" borderId="33" xfId="99" applyNumberFormat="1" applyFont="1" applyFill="1" applyBorder="1" applyAlignment="1">
      <alignment horizontal="center"/>
      <protection/>
    </xf>
    <xf numFmtId="2" fontId="5" fillId="0" borderId="32" xfId="99" applyNumberFormat="1" applyFont="1" applyFill="1" applyBorder="1" applyAlignment="1">
      <alignment horizontal="center" wrapText="1"/>
      <protection/>
    </xf>
    <xf numFmtId="2" fontId="5" fillId="0" borderId="33" xfId="99" applyNumberFormat="1" applyFont="1" applyFill="1" applyBorder="1" applyAlignment="1">
      <alignment horizontal="center" wrapText="1"/>
      <protection/>
    </xf>
    <xf numFmtId="0" fontId="2" fillId="0" borderId="36" xfId="99" applyFont="1" applyFill="1" applyBorder="1">
      <alignment/>
      <protection/>
    </xf>
    <xf numFmtId="0" fontId="29" fillId="0" borderId="0" xfId="99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24" xfId="69" applyNumberFormat="1" applyFont="1" applyFill="1" applyBorder="1" applyAlignment="1">
      <alignment horizontal="right"/>
    </xf>
    <xf numFmtId="181" fontId="13" fillId="0" borderId="24" xfId="69" applyNumberFormat="1" applyFont="1" applyFill="1" applyBorder="1" applyAlignment="1">
      <alignment horizontal="right"/>
    </xf>
    <xf numFmtId="0" fontId="11" fillId="0" borderId="47" xfId="0" applyFont="1" applyBorder="1" applyAlignment="1">
      <alignment/>
    </xf>
    <xf numFmtId="3" fontId="8" fillId="0" borderId="48" xfId="0" applyNumberFormat="1" applyFont="1" applyFill="1" applyBorder="1" applyAlignment="1">
      <alignment horizontal="right"/>
    </xf>
    <xf numFmtId="3" fontId="8" fillId="0" borderId="48" xfId="0" applyNumberFormat="1" applyFont="1" applyFill="1" applyBorder="1" applyAlignment="1">
      <alignment horizontal="center"/>
    </xf>
    <xf numFmtId="180" fontId="12" fillId="0" borderId="48" xfId="69" applyNumberFormat="1" applyFont="1" applyFill="1" applyBorder="1" applyAlignment="1">
      <alignment horizontal="center"/>
    </xf>
    <xf numFmtId="180" fontId="13" fillId="0" borderId="49" xfId="0" applyNumberFormat="1" applyFont="1" applyFill="1" applyBorder="1" applyAlignment="1">
      <alignment/>
    </xf>
    <xf numFmtId="3" fontId="13" fillId="0" borderId="48" xfId="69" applyNumberFormat="1" applyFont="1" applyFill="1" applyBorder="1" applyAlignment="1">
      <alignment horizontal="right"/>
    </xf>
    <xf numFmtId="181" fontId="13" fillId="0" borderId="50" xfId="69" applyNumberFormat="1" applyFont="1" applyFill="1" applyBorder="1" applyAlignment="1">
      <alignment horizontal="right"/>
    </xf>
    <xf numFmtId="188" fontId="12" fillId="0" borderId="48" xfId="0" applyNumberFormat="1" applyFont="1" applyFill="1" applyBorder="1" applyAlignment="1">
      <alignment horizontal="center"/>
    </xf>
    <xf numFmtId="180" fontId="13" fillId="0" borderId="51" xfId="0" applyNumberFormat="1" applyFont="1" applyFill="1" applyBorder="1" applyAlignment="1">
      <alignment/>
    </xf>
    <xf numFmtId="0" fontId="14" fillId="0" borderId="52" xfId="0" applyFont="1" applyBorder="1" applyAlignment="1">
      <alignment horizontal="center"/>
    </xf>
    <xf numFmtId="3" fontId="4" fillId="0" borderId="53" xfId="0" applyNumberFormat="1" applyFont="1" applyFill="1" applyBorder="1" applyAlignment="1">
      <alignment horizontal="right"/>
    </xf>
    <xf numFmtId="3" fontId="4" fillId="0" borderId="53" xfId="0" applyNumberFormat="1" applyFont="1" applyFill="1" applyBorder="1" applyAlignment="1">
      <alignment horizontal="center"/>
    </xf>
    <xf numFmtId="4" fontId="4" fillId="0" borderId="53" xfId="0" applyNumberFormat="1" applyFont="1" applyFill="1" applyBorder="1" applyAlignment="1">
      <alignment horizontal="center"/>
    </xf>
    <xf numFmtId="1" fontId="11" fillId="0" borderId="54" xfId="0" applyNumberFormat="1" applyFont="1" applyFill="1" applyBorder="1" applyAlignment="1">
      <alignment horizontal="center"/>
    </xf>
    <xf numFmtId="181" fontId="11" fillId="0" borderId="53" xfId="69" applyNumberFormat="1" applyFont="1" applyFill="1" applyBorder="1" applyAlignment="1">
      <alignment horizontal="right"/>
    </xf>
    <xf numFmtId="4" fontId="4" fillId="50" borderId="53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13" borderId="55" xfId="99" applyFont="1" applyFill="1" applyBorder="1">
      <alignment/>
      <protection/>
    </xf>
    <xf numFmtId="0" fontId="7" fillId="0" borderId="0" xfId="99" applyFont="1" applyFill="1" applyBorder="1">
      <alignment/>
      <protection/>
    </xf>
    <xf numFmtId="2" fontId="7" fillId="0" borderId="56" xfId="0" applyNumberFormat="1" applyFont="1" applyFill="1" applyBorder="1" applyAlignment="1">
      <alignment horizontal="center"/>
    </xf>
    <xf numFmtId="4" fontId="4" fillId="13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6" xfId="0" applyNumberFormat="1" applyFont="1" applyFill="1" applyBorder="1" applyAlignment="1">
      <alignment horizontal="center"/>
    </xf>
    <xf numFmtId="2" fontId="7" fillId="51" borderId="56" xfId="0" applyNumberFormat="1" applyFont="1" applyFill="1" applyBorder="1" applyAlignment="1">
      <alignment horizontal="center"/>
    </xf>
    <xf numFmtId="2" fontId="7" fillId="51" borderId="57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54" fillId="45" borderId="58" xfId="0" applyFont="1" applyFill="1" applyBorder="1" applyAlignment="1">
      <alignment horizontal="center"/>
    </xf>
    <xf numFmtId="3" fontId="54" fillId="45" borderId="59" xfId="0" applyNumberFormat="1" applyFont="1" applyFill="1" applyBorder="1" applyAlignment="1">
      <alignment/>
    </xf>
    <xf numFmtId="3" fontId="54" fillId="45" borderId="60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45" borderId="61" xfId="0" applyNumberFormat="1" applyFont="1" applyFill="1" applyBorder="1" applyAlignment="1">
      <alignment/>
    </xf>
    <xf numFmtId="0" fontId="5" fillId="0" borderId="0" xfId="99" applyFont="1" applyFill="1" applyBorder="1">
      <alignment/>
      <protection/>
    </xf>
    <xf numFmtId="0" fontId="32" fillId="0" borderId="0" xfId="99" applyFont="1" applyFill="1" applyBorder="1">
      <alignment/>
      <protection/>
    </xf>
    <xf numFmtId="0" fontId="18" fillId="0" borderId="0" xfId="0" applyFont="1" applyAlignment="1">
      <alignment/>
    </xf>
    <xf numFmtId="2" fontId="7" fillId="0" borderId="26" xfId="99" applyNumberFormat="1" applyFont="1" applyFill="1" applyBorder="1" applyAlignment="1">
      <alignment horizontal="center"/>
      <protection/>
    </xf>
    <xf numFmtId="1" fontId="3" fillId="0" borderId="26" xfId="99" applyNumberFormat="1" applyFont="1" applyFill="1" applyBorder="1" applyAlignment="1">
      <alignment horizontal="center"/>
      <protection/>
    </xf>
    <xf numFmtId="2" fontId="3" fillId="0" borderId="26" xfId="99" applyNumberFormat="1" applyFont="1" applyFill="1" applyBorder="1" applyAlignment="1">
      <alignment horizontal="center"/>
      <protection/>
    </xf>
    <xf numFmtId="2" fontId="7" fillId="51" borderId="26" xfId="99" applyNumberFormat="1" applyFont="1" applyFill="1" applyBorder="1" applyAlignment="1">
      <alignment horizontal="center"/>
      <protection/>
    </xf>
    <xf numFmtId="2" fontId="4" fillId="0" borderId="26" xfId="99" applyNumberFormat="1" applyFont="1" applyFill="1" applyBorder="1" applyAlignment="1">
      <alignment horizontal="center"/>
      <protection/>
    </xf>
    <xf numFmtId="2" fontId="4" fillId="13" borderId="26" xfId="99" applyNumberFormat="1" applyFont="1" applyFill="1" applyBorder="1" applyAlignment="1">
      <alignment horizontal="center"/>
      <protection/>
    </xf>
    <xf numFmtId="3" fontId="4" fillId="0" borderId="26" xfId="99" applyNumberFormat="1" applyFont="1" applyFill="1" applyBorder="1" applyAlignment="1">
      <alignment horizontal="center"/>
      <protection/>
    </xf>
    <xf numFmtId="3" fontId="7" fillId="0" borderId="26" xfId="99" applyNumberFormat="1" applyFont="1" applyFill="1" applyBorder="1" applyAlignment="1">
      <alignment horizontal="center"/>
      <protection/>
    </xf>
    <xf numFmtId="3" fontId="3" fillId="0" borderId="26" xfId="99" applyNumberFormat="1" applyFont="1" applyFill="1" applyBorder="1" applyAlignment="1">
      <alignment horizontal="center"/>
      <protection/>
    </xf>
    <xf numFmtId="3" fontId="8" fillId="0" borderId="26" xfId="99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4" xfId="99" applyNumberFormat="1" applyFont="1" applyFill="1" applyBorder="1" applyAlignment="1">
      <alignment horizontal="center"/>
      <protection/>
    </xf>
    <xf numFmtId="0" fontId="2" fillId="0" borderId="26" xfId="99" applyFont="1" applyFill="1" applyBorder="1" applyAlignment="1">
      <alignment wrapText="1"/>
      <protection/>
    </xf>
    <xf numFmtId="0" fontId="3" fillId="0" borderId="26" xfId="99" applyFont="1" applyFill="1" applyBorder="1" applyAlignment="1">
      <alignment wrapText="1"/>
      <protection/>
    </xf>
    <xf numFmtId="0" fontId="4" fillId="0" borderId="26" xfId="99" applyFont="1" applyFill="1" applyBorder="1" applyAlignment="1">
      <alignment horizontal="center"/>
      <protection/>
    </xf>
    <xf numFmtId="1" fontId="4" fillId="0" borderId="26" xfId="99" applyNumberFormat="1" applyFont="1" applyFill="1" applyBorder="1" applyAlignment="1">
      <alignment horizontal="center"/>
      <protection/>
    </xf>
    <xf numFmtId="2" fontId="5" fillId="0" borderId="26" xfId="99" applyNumberFormat="1" applyFont="1" applyFill="1" applyBorder="1" applyAlignment="1">
      <alignment horizontal="center" wrapText="1"/>
      <protection/>
    </xf>
    <xf numFmtId="0" fontId="6" fillId="13" borderId="26" xfId="99" applyFont="1" applyFill="1" applyBorder="1">
      <alignment/>
      <protection/>
    </xf>
    <xf numFmtId="0" fontId="4" fillId="0" borderId="26" xfId="99" applyFont="1" applyFill="1" applyBorder="1">
      <alignment/>
      <protection/>
    </xf>
    <xf numFmtId="0" fontId="2" fillId="0" borderId="26" xfId="99" applyFont="1" applyFill="1" applyBorder="1">
      <alignment/>
      <protection/>
    </xf>
    <xf numFmtId="0" fontId="2" fillId="0" borderId="26" xfId="0" applyFont="1" applyFill="1" applyBorder="1" applyAlignment="1">
      <alignment/>
    </xf>
    <xf numFmtId="0" fontId="4" fillId="13" borderId="26" xfId="99" applyFont="1" applyFill="1" applyBorder="1">
      <alignment/>
      <protection/>
    </xf>
    <xf numFmtId="0" fontId="32" fillId="13" borderId="26" xfId="99" applyFont="1" applyFill="1" applyBorder="1">
      <alignment/>
      <protection/>
    </xf>
    <xf numFmtId="0" fontId="3" fillId="0" borderId="26" xfId="99" applyFont="1" applyFill="1" applyBorder="1">
      <alignment/>
      <protection/>
    </xf>
    <xf numFmtId="0" fontId="3" fillId="0" borderId="26" xfId="99" applyFont="1" applyFill="1" applyBorder="1" applyAlignment="1">
      <alignment horizontal="center" vertical="center"/>
      <protection/>
    </xf>
    <xf numFmtId="0" fontId="28" fillId="0" borderId="26" xfId="99" applyFont="1" applyFill="1" applyBorder="1" applyAlignment="1">
      <alignment horizontal="center" vertical="center"/>
      <protection/>
    </xf>
    <xf numFmtId="0" fontId="3" fillId="0" borderId="62" xfId="99" applyFont="1" applyFill="1" applyBorder="1" applyAlignment="1">
      <alignment horizontal="center" vertical="center"/>
      <protection/>
    </xf>
    <xf numFmtId="0" fontId="3" fillId="0" borderId="63" xfId="99" applyFont="1" applyFill="1" applyBorder="1" applyAlignment="1">
      <alignment horizontal="center" vertical="center"/>
      <protection/>
    </xf>
    <xf numFmtId="0" fontId="3" fillId="0" borderId="64" xfId="99" applyFont="1" applyFill="1" applyBorder="1" applyAlignment="1">
      <alignment horizontal="center" vertical="center"/>
      <protection/>
    </xf>
    <xf numFmtId="0" fontId="3" fillId="0" borderId="65" xfId="99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 2" xfId="94"/>
    <cellStyle name="Normal 2 3" xfId="95"/>
    <cellStyle name="Normal 3" xfId="96"/>
    <cellStyle name="Normal 4" xfId="97"/>
    <cellStyle name="Normal 4 2" xfId="98"/>
    <cellStyle name="Normal_MAYIS_2009_İHRACAT_RAKAMLARI" xfId="99"/>
    <cellStyle name="Note" xfId="100"/>
    <cellStyle name="Note 2" xfId="101"/>
    <cellStyle name="Note 2 2" xfId="102"/>
    <cellStyle name="Note 2 2 2" xfId="103"/>
    <cellStyle name="Note 2 2 3" xfId="104"/>
    <cellStyle name="Note 2 2 3 2" xfId="105"/>
    <cellStyle name="Note 2 3" xfId="106"/>
    <cellStyle name="Note 2 3 2" xfId="107"/>
    <cellStyle name="Note 2 4" xfId="108"/>
    <cellStyle name="Note 3" xfId="109"/>
    <cellStyle name="Output" xfId="110"/>
    <cellStyle name="Output 2" xfId="111"/>
    <cellStyle name="Percent" xfId="112"/>
    <cellStyle name="Percent 2" xfId="113"/>
    <cellStyle name="Percent 2 2" xfId="114"/>
    <cellStyle name="Percent 3" xfId="115"/>
    <cellStyle name="Title" xfId="116"/>
    <cellStyle name="Title 2" xfId="117"/>
    <cellStyle name="Total" xfId="118"/>
    <cellStyle name="Total 2" xfId="119"/>
    <cellStyle name="Virgül 2" xfId="120"/>
    <cellStyle name="Warning Text" xfId="121"/>
    <cellStyle name="Warning Text 2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7926245.85</c:v>
                </c:pt>
                <c:pt idx="1">
                  <c:v>8510415.303</c:v>
                </c:pt>
                <c:pt idx="2">
                  <c:v>9905789.024</c:v>
                </c:pt>
                <c:pt idx="3">
                  <c:v>10095119.714</c:v>
                </c:pt>
                <c:pt idx="4">
                  <c:v>9309263.298</c:v>
                </c:pt>
                <c:pt idx="5">
                  <c:v>9696639.648</c:v>
                </c:pt>
                <c:pt idx="6">
                  <c:v>9766223.249</c:v>
                </c:pt>
                <c:pt idx="7">
                  <c:v>9244400.01</c:v>
                </c:pt>
                <c:pt idx="8">
                  <c:v>8827850.039</c:v>
                </c:pt>
                <c:pt idx="9">
                  <c:v>9711197.467</c:v>
                </c:pt>
                <c:pt idx="10">
                  <c:v>8623268.169</c:v>
                </c:pt>
                <c:pt idx="11">
                  <c:v>9837554.846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marker val="1"/>
        <c:axId val="22473477"/>
        <c:axId val="934702"/>
      </c:lineChart>
      <c:catAx>
        <c:axId val="2247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4702"/>
        <c:crosses val="autoZero"/>
        <c:auto val="1"/>
        <c:lblOffset val="100"/>
        <c:tickLblSkip val="1"/>
        <c:noMultiLvlLbl val="0"/>
      </c:catAx>
      <c:valAx>
        <c:axId val="9347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734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112480.902</c:v>
                </c:pt>
                <c:pt idx="3">
                  <c:v>93076.814</c:v>
                </c:pt>
                <c:pt idx="4">
                  <c:v>86976.696</c:v>
                </c:pt>
                <c:pt idx="5">
                  <c:v>89704.861</c:v>
                </c:pt>
                <c:pt idx="6">
                  <c:v>84957.519</c:v>
                </c:pt>
                <c:pt idx="7">
                  <c:v>106891.292</c:v>
                </c:pt>
                <c:pt idx="8">
                  <c:v>153274.828</c:v>
                </c:pt>
                <c:pt idx="9">
                  <c:v>191197.2</c:v>
                </c:pt>
                <c:pt idx="10">
                  <c:v>130518.929</c:v>
                </c:pt>
                <c:pt idx="11">
                  <c:v>121199.292</c:v>
                </c:pt>
              </c:numCache>
            </c:numRef>
          </c:val>
          <c:smooth val="0"/>
        </c:ser>
        <c:marker val="1"/>
        <c:axId val="194031"/>
        <c:axId val="1746280"/>
      </c:lineChart>
      <c:catAx>
        <c:axId val="194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6280"/>
        <c:crosses val="autoZero"/>
        <c:auto val="1"/>
        <c:lblOffset val="100"/>
        <c:tickLblSkip val="1"/>
        <c:noMultiLvlLbl val="0"/>
      </c:catAx>
      <c:valAx>
        <c:axId val="174628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0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120564.148</c:v>
                </c:pt>
                <c:pt idx="4">
                  <c:v>120484.284</c:v>
                </c:pt>
                <c:pt idx="5">
                  <c:v>115348.858</c:v>
                </c:pt>
                <c:pt idx="6">
                  <c:v>117945.897</c:v>
                </c:pt>
                <c:pt idx="7">
                  <c:v>127586.099</c:v>
                </c:pt>
                <c:pt idx="8">
                  <c:v>163599.703</c:v>
                </c:pt>
                <c:pt idx="9">
                  <c:v>261522.829</c:v>
                </c:pt>
                <c:pt idx="10">
                  <c:v>205432.622</c:v>
                </c:pt>
                <c:pt idx="11">
                  <c:v>147962.684</c:v>
                </c:pt>
              </c:numCache>
            </c:numRef>
          </c:val>
          <c:smooth val="0"/>
        </c:ser>
        <c:marker val="1"/>
        <c:axId val="15716521"/>
        <c:axId val="7230962"/>
      </c:lineChart>
      <c:catAx>
        <c:axId val="15716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30962"/>
        <c:crosses val="autoZero"/>
        <c:auto val="1"/>
        <c:lblOffset val="100"/>
        <c:tickLblSkip val="1"/>
        <c:noMultiLvlLbl val="0"/>
      </c:catAx>
      <c:valAx>
        <c:axId val="7230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165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15468.188</c:v>
                </c:pt>
                <c:pt idx="2">
                  <c:v>18261.711</c:v>
                </c:pt>
                <c:pt idx="3">
                  <c:v>15946.489</c:v>
                </c:pt>
                <c:pt idx="4">
                  <c:v>15627.039</c:v>
                </c:pt>
                <c:pt idx="5">
                  <c:v>14249.245</c:v>
                </c:pt>
                <c:pt idx="6">
                  <c:v>14972.038</c:v>
                </c:pt>
                <c:pt idx="7">
                  <c:v>14495.428</c:v>
                </c:pt>
                <c:pt idx="8">
                  <c:v>13679.129</c:v>
                </c:pt>
                <c:pt idx="9">
                  <c:v>12205.368</c:v>
                </c:pt>
                <c:pt idx="10">
                  <c:v>13247.612</c:v>
                </c:pt>
                <c:pt idx="11">
                  <c:v>20389.146</c:v>
                </c:pt>
              </c:numCache>
            </c:numRef>
          </c:val>
          <c:smooth val="0"/>
        </c:ser>
        <c:marker val="1"/>
        <c:axId val="65078659"/>
        <c:axId val="48837020"/>
      </c:lineChart>
      <c:catAx>
        <c:axId val="6507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37020"/>
        <c:crosses val="autoZero"/>
        <c:auto val="1"/>
        <c:lblOffset val="100"/>
        <c:tickLblSkip val="1"/>
        <c:noMultiLvlLbl val="0"/>
      </c:catAx>
      <c:valAx>
        <c:axId val="48837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786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36879997"/>
        <c:axId val="63484518"/>
      </c:lineChart>
      <c:catAx>
        <c:axId val="36879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84518"/>
        <c:crosses val="autoZero"/>
        <c:auto val="1"/>
        <c:lblOffset val="100"/>
        <c:tickLblSkip val="1"/>
        <c:noMultiLvlLbl val="0"/>
      </c:catAx>
      <c:valAx>
        <c:axId val="6348451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799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11813.872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4906.719</c:v>
                </c:pt>
                <c:pt idx="10">
                  <c:v>4297.793</c:v>
                </c:pt>
                <c:pt idx="11">
                  <c:v>5013.059</c:v>
                </c:pt>
              </c:numCache>
            </c:numRef>
          </c:val>
          <c:smooth val="0"/>
        </c:ser>
        <c:marker val="1"/>
        <c:axId val="34489751"/>
        <c:axId val="41972304"/>
      </c:lineChart>
      <c:catAx>
        <c:axId val="3448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972304"/>
        <c:crosses val="autoZero"/>
        <c:auto val="1"/>
        <c:lblOffset val="100"/>
        <c:tickLblSkip val="1"/>
        <c:noMultiLvlLbl val="0"/>
      </c:catAx>
      <c:valAx>
        <c:axId val="4197230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489751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113811.255</c:v>
                </c:pt>
                <c:pt idx="8">
                  <c:v>124199.584</c:v>
                </c:pt>
                <c:pt idx="9">
                  <c:v>131168.167</c:v>
                </c:pt>
                <c:pt idx="10">
                  <c:v>130028.155</c:v>
                </c:pt>
                <c:pt idx="11">
                  <c:v>145416.533</c:v>
                </c:pt>
              </c:numCache>
            </c:numRef>
          </c:val>
          <c:smooth val="0"/>
        </c:ser>
        <c:marker val="1"/>
        <c:axId val="42206417"/>
        <c:axId val="44313434"/>
      </c:lineChart>
      <c:catAx>
        <c:axId val="4220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13434"/>
        <c:crosses val="autoZero"/>
        <c:auto val="1"/>
        <c:lblOffset val="100"/>
        <c:tickLblSkip val="1"/>
        <c:noMultiLvlLbl val="0"/>
      </c:catAx>
      <c:valAx>
        <c:axId val="44313434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06417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275696.29</c:v>
                </c:pt>
                <c:pt idx="3">
                  <c:v>278559.059</c:v>
                </c:pt>
                <c:pt idx="4">
                  <c:v>281257.296</c:v>
                </c:pt>
                <c:pt idx="5">
                  <c:v>277477.924</c:v>
                </c:pt>
                <c:pt idx="6">
                  <c:v>288214.043</c:v>
                </c:pt>
                <c:pt idx="7">
                  <c:v>300636.735</c:v>
                </c:pt>
                <c:pt idx="8">
                  <c:v>271069.578</c:v>
                </c:pt>
                <c:pt idx="9">
                  <c:v>309470.656</c:v>
                </c:pt>
                <c:pt idx="10">
                  <c:v>270279.649</c:v>
                </c:pt>
                <c:pt idx="11">
                  <c:v>334374.584</c:v>
                </c:pt>
              </c:numCache>
            </c:numRef>
          </c:val>
          <c:smooth val="0"/>
        </c:ser>
        <c:marker val="1"/>
        <c:axId val="63276587"/>
        <c:axId val="32618372"/>
      </c:lineChart>
      <c:catAx>
        <c:axId val="632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618372"/>
        <c:crosses val="autoZero"/>
        <c:auto val="1"/>
        <c:lblOffset val="100"/>
        <c:tickLblSkip val="1"/>
        <c:noMultiLvlLbl val="0"/>
      </c:catAx>
      <c:valAx>
        <c:axId val="32618372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765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606827.172</c:v>
                </c:pt>
                <c:pt idx="1">
                  <c:v>627615.171</c:v>
                </c:pt>
                <c:pt idx="2">
                  <c:v>733005.089</c:v>
                </c:pt>
                <c:pt idx="3">
                  <c:v>757100.247</c:v>
                </c:pt>
                <c:pt idx="4">
                  <c:v>695638.286</c:v>
                </c:pt>
                <c:pt idx="5">
                  <c:v>675633.261</c:v>
                </c:pt>
                <c:pt idx="6">
                  <c:v>623638.052</c:v>
                </c:pt>
                <c:pt idx="7">
                  <c:v>615513.52</c:v>
                </c:pt>
                <c:pt idx="8">
                  <c:v>628127.614</c:v>
                </c:pt>
                <c:pt idx="9">
                  <c:v>700215.896</c:v>
                </c:pt>
                <c:pt idx="10">
                  <c:v>631670.246</c:v>
                </c:pt>
                <c:pt idx="11">
                  <c:v>650978.999</c:v>
                </c:pt>
              </c:numCache>
            </c:numRef>
          </c:val>
          <c:smooth val="0"/>
        </c:ser>
        <c:marker val="1"/>
        <c:axId val="25129893"/>
        <c:axId val="24842446"/>
      </c:lineChart>
      <c:catAx>
        <c:axId val="25129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42446"/>
        <c:crosses val="autoZero"/>
        <c:auto val="1"/>
        <c:lblOffset val="100"/>
        <c:tickLblSkip val="1"/>
        <c:noMultiLvlLbl val="0"/>
      </c:catAx>
      <c:valAx>
        <c:axId val="24842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2989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</c:v>
                </c:pt>
                <c:pt idx="2">
                  <c:v>112329.673</c:v>
                </c:pt>
                <c:pt idx="3">
                  <c:v>113094.118</c:v>
                </c:pt>
                <c:pt idx="4">
                  <c:v>112830.945</c:v>
                </c:pt>
                <c:pt idx="5">
                  <c:v>132546.678</c:v>
                </c:pt>
                <c:pt idx="6">
                  <c:v>153335.013</c:v>
                </c:pt>
                <c:pt idx="7">
                  <c:v>152714.13</c:v>
                </c:pt>
                <c:pt idx="8">
                  <c:v>107140.215</c:v>
                </c:pt>
                <c:pt idx="9">
                  <c:v>139255.67</c:v>
                </c:pt>
                <c:pt idx="10">
                  <c:v>100838.505</c:v>
                </c:pt>
                <c:pt idx="11">
                  <c:v>164551.371</c:v>
                </c:pt>
              </c:numCache>
            </c:numRef>
          </c:val>
          <c:smooth val="0"/>
        </c:ser>
        <c:marker val="1"/>
        <c:axId val="22255423"/>
        <c:axId val="66081080"/>
      </c:lineChart>
      <c:catAx>
        <c:axId val="22255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81080"/>
        <c:crosses val="autoZero"/>
        <c:auto val="1"/>
        <c:lblOffset val="100"/>
        <c:tickLblSkip val="1"/>
        <c:noMultiLvlLbl val="0"/>
      </c:catAx>
      <c:valAx>
        <c:axId val="660810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2554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101351.911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134004.294</c:v>
                </c:pt>
                <c:pt idx="7">
                  <c:v>145109.375</c:v>
                </c:pt>
                <c:pt idx="8">
                  <c:v>135948.61</c:v>
                </c:pt>
                <c:pt idx="9">
                  <c:v>169751.836</c:v>
                </c:pt>
                <c:pt idx="10">
                  <c:v>152720.682</c:v>
                </c:pt>
                <c:pt idx="11">
                  <c:v>163361.229</c:v>
                </c:pt>
              </c:numCache>
            </c:numRef>
          </c:val>
          <c:smooth val="0"/>
        </c:ser>
        <c:marker val="1"/>
        <c:axId val="57858809"/>
        <c:axId val="50967234"/>
      </c:lineChart>
      <c:catAx>
        <c:axId val="57858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67234"/>
        <c:crosses val="autoZero"/>
        <c:auto val="1"/>
        <c:lblOffset val="100"/>
        <c:tickLblSkip val="1"/>
        <c:noMultiLvlLbl val="0"/>
      </c:catAx>
      <c:valAx>
        <c:axId val="509672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8588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294308.923</c:v>
                </c:pt>
                <c:pt idx="1">
                  <c:v>246499.157</c:v>
                </c:pt>
                <c:pt idx="2">
                  <c:v>280397.342</c:v>
                </c:pt>
                <c:pt idx="3">
                  <c:v>325756.904</c:v>
                </c:pt>
                <c:pt idx="4">
                  <c:v>321492.379</c:v>
                </c:pt>
                <c:pt idx="5">
                  <c:v>368690.612</c:v>
                </c:pt>
                <c:pt idx="6">
                  <c:v>353417.831</c:v>
                </c:pt>
                <c:pt idx="7">
                  <c:v>350338.218</c:v>
                </c:pt>
                <c:pt idx="8">
                  <c:v>320952.171</c:v>
                </c:pt>
                <c:pt idx="9">
                  <c:v>334019.239</c:v>
                </c:pt>
                <c:pt idx="10">
                  <c:v>324217.864</c:v>
                </c:pt>
                <c:pt idx="11">
                  <c:v>342927.859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8412319"/>
        <c:axId val="8602008"/>
      </c:lineChart>
      <c:catAx>
        <c:axId val="8412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02008"/>
        <c:crosses val="autoZero"/>
        <c:auto val="1"/>
        <c:lblOffset val="100"/>
        <c:tickLblSkip val="1"/>
        <c:noMultiLvlLbl val="0"/>
      </c:catAx>
      <c:valAx>
        <c:axId val="8602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123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1180665.065</c:v>
                </c:pt>
                <c:pt idx="1">
                  <c:v>1144177.736</c:v>
                </c:pt>
                <c:pt idx="2">
                  <c:v>1296711.348</c:v>
                </c:pt>
                <c:pt idx="3">
                  <c:v>1553983.336</c:v>
                </c:pt>
                <c:pt idx="4">
                  <c:v>1380215.821</c:v>
                </c:pt>
                <c:pt idx="5">
                  <c:v>1380911.352</c:v>
                </c:pt>
                <c:pt idx="6">
                  <c:v>1300824.045</c:v>
                </c:pt>
                <c:pt idx="7">
                  <c:v>1446048.197</c:v>
                </c:pt>
                <c:pt idx="8">
                  <c:v>1221979.632</c:v>
                </c:pt>
                <c:pt idx="9">
                  <c:v>1342505.835</c:v>
                </c:pt>
                <c:pt idx="10">
                  <c:v>1172984.685</c:v>
                </c:pt>
                <c:pt idx="11">
                  <c:v>1344531.751</c:v>
                </c:pt>
              </c:numCache>
            </c:numRef>
          </c:val>
          <c:smooth val="0"/>
        </c:ser>
        <c:marker val="1"/>
        <c:axId val="56051923"/>
        <c:axId val="34705260"/>
      </c:lineChart>
      <c:catAx>
        <c:axId val="56051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705260"/>
        <c:crosses val="autoZero"/>
        <c:auto val="1"/>
        <c:lblOffset val="100"/>
        <c:tickLblSkip val="1"/>
        <c:noMultiLvlLbl val="0"/>
      </c:catAx>
      <c:valAx>
        <c:axId val="3470526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519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339715.874</c:v>
                </c:pt>
                <c:pt idx="1">
                  <c:v>331234.348</c:v>
                </c:pt>
                <c:pt idx="2">
                  <c:v>427589.139</c:v>
                </c:pt>
                <c:pt idx="3">
                  <c:v>412450.687</c:v>
                </c:pt>
                <c:pt idx="4">
                  <c:v>419825.965</c:v>
                </c:pt>
                <c:pt idx="5">
                  <c:v>428861.74</c:v>
                </c:pt>
                <c:pt idx="6">
                  <c:v>422772.42</c:v>
                </c:pt>
                <c:pt idx="7">
                  <c:v>427896.488</c:v>
                </c:pt>
                <c:pt idx="8">
                  <c:v>368529.011</c:v>
                </c:pt>
                <c:pt idx="9">
                  <c:v>437431.32</c:v>
                </c:pt>
                <c:pt idx="10">
                  <c:v>395828.919</c:v>
                </c:pt>
                <c:pt idx="11">
                  <c:v>487198.716</c:v>
                </c:pt>
              </c:numCache>
            </c:numRef>
          </c:val>
          <c:smooth val="0"/>
        </c:ser>
        <c:marker val="1"/>
        <c:axId val="43911885"/>
        <c:axId val="59662646"/>
      </c:lineChart>
      <c:catAx>
        <c:axId val="43911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62646"/>
        <c:crosses val="autoZero"/>
        <c:auto val="1"/>
        <c:lblOffset val="100"/>
        <c:tickLblSkip val="1"/>
        <c:noMultiLvlLbl val="0"/>
      </c:catAx>
      <c:valAx>
        <c:axId val="5966264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1188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1467177.607</c:v>
                </c:pt>
                <c:pt idx="1">
                  <c:v>1609656.18</c:v>
                </c:pt>
                <c:pt idx="2">
                  <c:v>1933301.02</c:v>
                </c:pt>
                <c:pt idx="3">
                  <c:v>1769826.8</c:v>
                </c:pt>
                <c:pt idx="4">
                  <c:v>1655309.019</c:v>
                </c:pt>
                <c:pt idx="5">
                  <c:v>1771457.264</c:v>
                </c:pt>
                <c:pt idx="6">
                  <c:v>1886352.716</c:v>
                </c:pt>
                <c:pt idx="7">
                  <c:v>1288720.274</c:v>
                </c:pt>
                <c:pt idx="8">
                  <c:v>1636396.176</c:v>
                </c:pt>
                <c:pt idx="9">
                  <c:v>1764543.423</c:v>
                </c:pt>
                <c:pt idx="10">
                  <c:v>1603505.744</c:v>
                </c:pt>
                <c:pt idx="11">
                  <c:v>1734816.989</c:v>
                </c:pt>
              </c:numCache>
            </c:numRef>
          </c:val>
          <c:smooth val="0"/>
        </c:ser>
        <c:marker val="1"/>
        <c:axId val="92903"/>
        <c:axId val="836128"/>
      </c:lineChart>
      <c:catAx>
        <c:axId val="92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6128"/>
        <c:crosses val="autoZero"/>
        <c:auto val="1"/>
        <c:lblOffset val="100"/>
        <c:tickLblSkip val="1"/>
        <c:noMultiLvlLbl val="0"/>
      </c:catAx>
      <c:valAx>
        <c:axId val="83612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903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737758.505</c:v>
                </c:pt>
                <c:pt idx="1">
                  <c:v>759274.06</c:v>
                </c:pt>
                <c:pt idx="2">
                  <c:v>924385.743</c:v>
                </c:pt>
                <c:pt idx="3">
                  <c:v>880411.423</c:v>
                </c:pt>
                <c:pt idx="4">
                  <c:v>868874.33</c:v>
                </c:pt>
                <c:pt idx="5">
                  <c:v>889503.803</c:v>
                </c:pt>
                <c:pt idx="6">
                  <c:v>868793.092</c:v>
                </c:pt>
                <c:pt idx="7">
                  <c:v>1026250.802</c:v>
                </c:pt>
                <c:pt idx="8">
                  <c:v>1003885.105</c:v>
                </c:pt>
                <c:pt idx="9">
                  <c:v>1071017.251</c:v>
                </c:pt>
                <c:pt idx="10">
                  <c:v>1035770.515</c:v>
                </c:pt>
                <c:pt idx="11">
                  <c:v>1118658.247</c:v>
                </c:pt>
              </c:numCache>
            </c:numRef>
          </c:val>
          <c:smooth val="0"/>
        </c:ser>
        <c:marker val="1"/>
        <c:axId val="7525153"/>
        <c:axId val="617514"/>
      </c:lineChart>
      <c:catAx>
        <c:axId val="752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7514"/>
        <c:crosses val="autoZero"/>
        <c:auto val="1"/>
        <c:lblOffset val="100"/>
        <c:tickLblSkip val="1"/>
        <c:noMultiLvlLbl val="0"/>
      </c:catAx>
      <c:valAx>
        <c:axId val="617514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2515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1297698.474</c:v>
                </c:pt>
                <c:pt idx="1">
                  <c:v>1289244.117</c:v>
                </c:pt>
                <c:pt idx="2">
                  <c:v>1414220.28</c:v>
                </c:pt>
                <c:pt idx="3">
                  <c:v>1393247.836</c:v>
                </c:pt>
                <c:pt idx="4">
                  <c:v>1288370.401</c:v>
                </c:pt>
                <c:pt idx="5">
                  <c:v>1470287.399</c:v>
                </c:pt>
                <c:pt idx="6">
                  <c:v>1606697.886</c:v>
                </c:pt>
                <c:pt idx="7">
                  <c:v>1493101.711</c:v>
                </c:pt>
                <c:pt idx="8">
                  <c:v>1102975.984</c:v>
                </c:pt>
                <c:pt idx="9">
                  <c:v>1309084.529</c:v>
                </c:pt>
                <c:pt idx="10">
                  <c:v>1152441.584</c:v>
                </c:pt>
                <c:pt idx="11">
                  <c:v>1336367.221</c:v>
                </c:pt>
              </c:numCache>
            </c:numRef>
          </c:val>
          <c:smooth val="0"/>
        </c:ser>
        <c:marker val="1"/>
        <c:axId val="5557627"/>
        <c:axId val="50018644"/>
      </c:lineChart>
      <c:catAx>
        <c:axId val="555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018644"/>
        <c:crosses val="autoZero"/>
        <c:auto val="1"/>
        <c:lblOffset val="100"/>
        <c:tickLblSkip val="1"/>
        <c:noMultiLvlLbl val="0"/>
      </c:catAx>
      <c:valAx>
        <c:axId val="5001864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76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459120.651</c:v>
                </c:pt>
                <c:pt idx="1">
                  <c:v>488052.602</c:v>
                </c:pt>
                <c:pt idx="2">
                  <c:v>545886.481</c:v>
                </c:pt>
                <c:pt idx="3">
                  <c:v>552607.754</c:v>
                </c:pt>
                <c:pt idx="4">
                  <c:v>535672.197</c:v>
                </c:pt>
                <c:pt idx="5">
                  <c:v>558967.206</c:v>
                </c:pt>
                <c:pt idx="6">
                  <c:v>522388.748</c:v>
                </c:pt>
                <c:pt idx="7">
                  <c:v>558214.716</c:v>
                </c:pt>
                <c:pt idx="8">
                  <c:v>512398.582</c:v>
                </c:pt>
                <c:pt idx="9">
                  <c:v>528517.306</c:v>
                </c:pt>
                <c:pt idx="10">
                  <c:v>490881.508</c:v>
                </c:pt>
                <c:pt idx="11">
                  <c:v>530587.372</c:v>
                </c:pt>
              </c:numCache>
            </c:numRef>
          </c:val>
          <c:smooth val="0"/>
        </c:ser>
        <c:marker val="1"/>
        <c:axId val="47514613"/>
        <c:axId val="24978334"/>
      </c:lineChart>
      <c:catAx>
        <c:axId val="47514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78334"/>
        <c:crosses val="autoZero"/>
        <c:auto val="1"/>
        <c:lblOffset val="100"/>
        <c:tickLblSkip val="1"/>
        <c:noMultiLvlLbl val="0"/>
      </c:catAx>
      <c:valAx>
        <c:axId val="249783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1461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223607.069</c:v>
                </c:pt>
                <c:pt idx="1">
                  <c:v>226694.168</c:v>
                </c:pt>
                <c:pt idx="2">
                  <c:v>273869.356</c:v>
                </c:pt>
                <c:pt idx="3">
                  <c:v>280114.798</c:v>
                </c:pt>
                <c:pt idx="4">
                  <c:v>291740.609</c:v>
                </c:pt>
                <c:pt idx="5">
                  <c:v>273234.257</c:v>
                </c:pt>
                <c:pt idx="6">
                  <c:v>277434.465</c:v>
                </c:pt>
                <c:pt idx="7">
                  <c:v>294468.498</c:v>
                </c:pt>
                <c:pt idx="8">
                  <c:v>271518.389</c:v>
                </c:pt>
                <c:pt idx="9">
                  <c:v>272518.616</c:v>
                </c:pt>
                <c:pt idx="10">
                  <c:v>230425.897</c:v>
                </c:pt>
                <c:pt idx="11">
                  <c:v>245620.082</c:v>
                </c:pt>
              </c:numCache>
            </c:numRef>
          </c:val>
          <c:smooth val="0"/>
        </c:ser>
        <c:marker val="1"/>
        <c:axId val="23478415"/>
        <c:axId val="9979144"/>
      </c:lineChart>
      <c:catAx>
        <c:axId val="23478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9979144"/>
        <c:crosses val="autoZero"/>
        <c:auto val="1"/>
        <c:lblOffset val="100"/>
        <c:tickLblSkip val="1"/>
        <c:noMultiLvlLbl val="0"/>
      </c:catAx>
      <c:valAx>
        <c:axId val="99791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7841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115831.09</c:v>
                </c:pt>
                <c:pt idx="2">
                  <c:v>147466.569</c:v>
                </c:pt>
                <c:pt idx="3">
                  <c:v>130592.933</c:v>
                </c:pt>
                <c:pt idx="4">
                  <c:v>101320.673</c:v>
                </c:pt>
                <c:pt idx="5">
                  <c:v>116134.27</c:v>
                </c:pt>
                <c:pt idx="6">
                  <c:v>113746.42</c:v>
                </c:pt>
                <c:pt idx="7">
                  <c:v>106907.914</c:v>
                </c:pt>
                <c:pt idx="8">
                  <c:v>116222.128</c:v>
                </c:pt>
                <c:pt idx="9">
                  <c:v>167910.245</c:v>
                </c:pt>
                <c:pt idx="10">
                  <c:v>147964.444</c:v>
                </c:pt>
                <c:pt idx="11">
                  <c:v>113993.771</c:v>
                </c:pt>
              </c:numCache>
            </c:numRef>
          </c:val>
          <c:smooth val="0"/>
        </c:ser>
        <c:marker val="1"/>
        <c:axId val="22703433"/>
        <c:axId val="3004306"/>
      </c:lineChart>
      <c:catAx>
        <c:axId val="22703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4306"/>
        <c:crosses val="autoZero"/>
        <c:auto val="1"/>
        <c:lblOffset val="100"/>
        <c:tickLblSkip val="1"/>
        <c:noMultiLvlLbl val="0"/>
      </c:catAx>
      <c:valAx>
        <c:axId val="3004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034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971381.632</c:v>
                </c:pt>
                <c:pt idx="1">
                  <c:v>1286297.424</c:v>
                </c:pt>
                <c:pt idx="2">
                  <c:v>1382552.943</c:v>
                </c:pt>
                <c:pt idx="3">
                  <c:v>1455420.439</c:v>
                </c:pt>
                <c:pt idx="4">
                  <c:v>1330886.296</c:v>
                </c:pt>
                <c:pt idx="5">
                  <c:v>1300013.453</c:v>
                </c:pt>
                <c:pt idx="6">
                  <c:v>1237012.601</c:v>
                </c:pt>
                <c:pt idx="7">
                  <c:v>1225765.21</c:v>
                </c:pt>
                <c:pt idx="8">
                  <c:v>1271588.428</c:v>
                </c:pt>
                <c:pt idx="9">
                  <c:v>1313140.544</c:v>
                </c:pt>
                <c:pt idx="10">
                  <c:v>1120150.403</c:v>
                </c:pt>
                <c:pt idx="11">
                  <c:v>1401222.465</c:v>
                </c:pt>
              </c:numCache>
            </c:numRef>
          </c:val>
          <c:smooth val="0"/>
        </c:ser>
        <c:marker val="1"/>
        <c:axId val="27038755"/>
        <c:axId val="42022204"/>
      </c:lineChart>
      <c:catAx>
        <c:axId val="27038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22204"/>
        <c:crosses val="autoZero"/>
        <c:auto val="1"/>
        <c:lblOffset val="100"/>
        <c:tickLblSkip val="1"/>
        <c:noMultiLvlLbl val="0"/>
      </c:catAx>
      <c:valAx>
        <c:axId val="4202220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3875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294308.923</c:v>
                </c:pt>
                <c:pt idx="1">
                  <c:v>246499.157</c:v>
                </c:pt>
                <c:pt idx="2">
                  <c:v>280397.342</c:v>
                </c:pt>
                <c:pt idx="3">
                  <c:v>325756.904</c:v>
                </c:pt>
                <c:pt idx="4">
                  <c:v>321492.379</c:v>
                </c:pt>
                <c:pt idx="5">
                  <c:v>368690.612</c:v>
                </c:pt>
                <c:pt idx="6">
                  <c:v>353417.831</c:v>
                </c:pt>
                <c:pt idx="7">
                  <c:v>350338.218</c:v>
                </c:pt>
                <c:pt idx="8">
                  <c:v>320952.171</c:v>
                </c:pt>
                <c:pt idx="9">
                  <c:v>334019.239</c:v>
                </c:pt>
                <c:pt idx="10">
                  <c:v>324217.864</c:v>
                </c:pt>
                <c:pt idx="11">
                  <c:v>342927.859</c:v>
                </c:pt>
              </c:numCache>
            </c:numRef>
          </c:val>
          <c:smooth val="0"/>
        </c:ser>
        <c:marker val="1"/>
        <c:axId val="42655517"/>
        <c:axId val="48355334"/>
      </c:lineChart>
      <c:catAx>
        <c:axId val="42655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55334"/>
        <c:crosses val="autoZero"/>
        <c:auto val="1"/>
        <c:lblOffset val="100"/>
        <c:tickLblSkip val="1"/>
        <c:noMultiLvlLbl val="0"/>
      </c:catAx>
      <c:valAx>
        <c:axId val="48355334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5551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İHR'!$C$72:$N$72</c:f>
              <c:numCache>
                <c:ptCount val="12"/>
                <c:pt idx="0">
                  <c:v>10349268.395</c:v>
                </c:pt>
                <c:pt idx="1">
                  <c:v>11748857.282</c:v>
                </c:pt>
                <c:pt idx="2">
                  <c:v>13209773.334</c:v>
                </c:pt>
                <c:pt idx="3">
                  <c:v>12631926.191</c:v>
                </c:pt>
                <c:pt idx="4">
                  <c:v>13133420.746</c:v>
                </c:pt>
                <c:pt idx="5">
                  <c:v>13234546.803</c:v>
                </c:pt>
                <c:pt idx="6">
                  <c:v>12834335.318</c:v>
                </c:pt>
                <c:pt idx="7">
                  <c:v>12836054.646</c:v>
                </c:pt>
                <c:pt idx="8">
                  <c:v>12962230.605</c:v>
                </c:pt>
                <c:pt idx="9">
                  <c:v>13213942.823</c:v>
                </c:pt>
                <c:pt idx="10">
                  <c:v>13828921.104</c:v>
                </c:pt>
                <c:pt idx="11">
                  <c:v>11877568.7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10309209"/>
        <c:axId val="25674018"/>
      </c:lineChart>
      <c:catAx>
        <c:axId val="10309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674018"/>
        <c:crosses val="autoZero"/>
        <c:auto val="1"/>
        <c:lblOffset val="100"/>
        <c:tickLblSkip val="1"/>
        <c:noMultiLvlLbl val="0"/>
      </c:catAx>
      <c:valAx>
        <c:axId val="25674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092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166469.742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233362.186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26940.287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32544823"/>
        <c:axId val="24467952"/>
      </c:lineChart>
      <c:catAx>
        <c:axId val="32544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67952"/>
        <c:crosses val="autoZero"/>
        <c:auto val="1"/>
        <c:lblOffset val="100"/>
        <c:tickLblSkip val="1"/>
        <c:noMultiLvlLbl val="0"/>
      </c:catAx>
      <c:valAx>
        <c:axId val="2446795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4482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43596.851</c:v>
                </c:pt>
                <c:pt idx="1">
                  <c:v>59208.924</c:v>
                </c:pt>
                <c:pt idx="2">
                  <c:v>63979.155</c:v>
                </c:pt>
                <c:pt idx="3">
                  <c:v>55857.294</c:v>
                </c:pt>
                <c:pt idx="4">
                  <c:v>60876.534</c:v>
                </c:pt>
                <c:pt idx="5">
                  <c:v>83400.014</c:v>
                </c:pt>
                <c:pt idx="6">
                  <c:v>72947.322</c:v>
                </c:pt>
                <c:pt idx="7">
                  <c:v>71744.61</c:v>
                </c:pt>
                <c:pt idx="8">
                  <c:v>63903.799</c:v>
                </c:pt>
                <c:pt idx="9">
                  <c:v>85530.4</c:v>
                </c:pt>
                <c:pt idx="10">
                  <c:v>72544.237</c:v>
                </c:pt>
                <c:pt idx="11">
                  <c:v>150255.921</c:v>
                </c:pt>
              </c:numCache>
            </c:numRef>
          </c:val>
          <c:smooth val="0"/>
        </c:ser>
        <c:marker val="1"/>
        <c:axId val="18884977"/>
        <c:axId val="35747066"/>
      </c:lineChart>
      <c:catAx>
        <c:axId val="18884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47066"/>
        <c:crosses val="autoZero"/>
        <c:auto val="1"/>
        <c:lblOffset val="100"/>
        <c:tickLblSkip val="1"/>
        <c:noMultiLvlLbl val="0"/>
      </c:catAx>
      <c:valAx>
        <c:axId val="357470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849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247292.425</c:v>
                </c:pt>
                <c:pt idx="1">
                  <c:v>284892.303</c:v>
                </c:pt>
                <c:pt idx="2">
                  <c:v>354141.028</c:v>
                </c:pt>
                <c:pt idx="3">
                  <c:v>364927.1</c:v>
                </c:pt>
                <c:pt idx="4">
                  <c:v>337656.474</c:v>
                </c:pt>
                <c:pt idx="5">
                  <c:v>351884.314</c:v>
                </c:pt>
                <c:pt idx="6">
                  <c:v>307885.183</c:v>
                </c:pt>
                <c:pt idx="7">
                  <c:v>326173.459</c:v>
                </c:pt>
                <c:pt idx="8">
                  <c:v>300227.771</c:v>
                </c:pt>
                <c:pt idx="9">
                  <c:v>321893.609</c:v>
                </c:pt>
                <c:pt idx="10">
                  <c:v>283833.251</c:v>
                </c:pt>
                <c:pt idx="11">
                  <c:v>311412.294</c:v>
                </c:pt>
              </c:numCache>
            </c:numRef>
          </c:val>
          <c:smooth val="0"/>
        </c:ser>
        <c:marker val="1"/>
        <c:axId val="53288139"/>
        <c:axId val="9831204"/>
      </c:lineChart>
      <c:catAx>
        <c:axId val="5328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31204"/>
        <c:crosses val="autoZero"/>
        <c:auto val="1"/>
        <c:lblOffset val="100"/>
        <c:tickLblSkip val="1"/>
        <c:noMultiLvlLbl val="0"/>
      </c:catAx>
      <c:valAx>
        <c:axId val="983120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8813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1347938.288</c:v>
                </c:pt>
                <c:pt idx="2">
                  <c:v>1476977.906</c:v>
                </c:pt>
                <c:pt idx="3">
                  <c:v>1323368.77</c:v>
                </c:pt>
                <c:pt idx="4">
                  <c:v>1378776.248</c:v>
                </c:pt>
                <c:pt idx="5">
                  <c:v>1365052.216</c:v>
                </c:pt>
                <c:pt idx="6">
                  <c:v>1360450.2</c:v>
                </c:pt>
                <c:pt idx="7">
                  <c:v>1417665.219</c:v>
                </c:pt>
                <c:pt idx="8">
                  <c:v>1476520.349</c:v>
                </c:pt>
                <c:pt idx="9">
                  <c:v>1765211.504</c:v>
                </c:pt>
                <c:pt idx="10">
                  <c:v>1701190.92</c:v>
                </c:pt>
                <c:pt idx="11">
                  <c:v>1866956.397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marker val="1"/>
        <c:axId val="29739571"/>
        <c:axId val="66329548"/>
      </c:lineChart>
      <c:catAx>
        <c:axId val="2973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29548"/>
        <c:crosses val="autoZero"/>
        <c:auto val="1"/>
        <c:lblOffset val="100"/>
        <c:tickLblSkip val="1"/>
        <c:noMultiLvlLbl val="0"/>
      </c:catAx>
      <c:valAx>
        <c:axId val="663295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395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10349268.395</c:v>
                </c:pt>
                <c:pt idx="1">
                  <c:v>11748857.282</c:v>
                </c:pt>
                <c:pt idx="2">
                  <c:v>13209773.334</c:v>
                </c:pt>
                <c:pt idx="3">
                  <c:v>12631926.191</c:v>
                </c:pt>
                <c:pt idx="4">
                  <c:v>13133420.746</c:v>
                </c:pt>
                <c:pt idx="5">
                  <c:v>13234546.803</c:v>
                </c:pt>
                <c:pt idx="6">
                  <c:v>12834335.318</c:v>
                </c:pt>
                <c:pt idx="7">
                  <c:v>12836054.646</c:v>
                </c:pt>
                <c:pt idx="8">
                  <c:v>12962230.605</c:v>
                </c:pt>
                <c:pt idx="9">
                  <c:v>13213942.823</c:v>
                </c:pt>
                <c:pt idx="10">
                  <c:v>13828921.104</c:v>
                </c:pt>
                <c:pt idx="11">
                  <c:v>11877568.7</c:v>
                </c:pt>
              </c:numCache>
            </c:numRef>
          </c:val>
          <c:smooth val="0"/>
        </c:ser>
        <c:marker val="1"/>
        <c:axId val="60095021"/>
        <c:axId val="3984278"/>
      </c:lineChart>
      <c:catAx>
        <c:axId val="6009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84278"/>
        <c:crosses val="autoZero"/>
        <c:auto val="1"/>
        <c:lblOffset val="100"/>
        <c:tickLblSkip val="1"/>
        <c:noMultiLvlLbl val="0"/>
      </c:catAx>
      <c:valAx>
        <c:axId val="3984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50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151860845.947</c:v>
                </c:pt>
              </c:numCache>
            </c:numRef>
          </c:val>
        </c:ser>
        <c:axId val="35858503"/>
        <c:axId val="54291072"/>
      </c:barChart>
      <c:catAx>
        <c:axId val="3585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291072"/>
        <c:crosses val="autoZero"/>
        <c:auto val="1"/>
        <c:lblOffset val="100"/>
        <c:tickLblSkip val="1"/>
        <c:noMultiLvlLbl val="0"/>
      </c:catAx>
      <c:valAx>
        <c:axId val="54291072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585850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381466.45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454758.249</c:v>
                </c:pt>
                <c:pt idx="7">
                  <c:v>488822.546</c:v>
                </c:pt>
                <c:pt idx="8">
                  <c:v>454102.463</c:v>
                </c:pt>
                <c:pt idx="9">
                  <c:v>475807.792</c:v>
                </c:pt>
                <c:pt idx="10">
                  <c:v>489535.825</c:v>
                </c:pt>
                <c:pt idx="11">
                  <c:v>569980.363</c:v>
                </c:pt>
              </c:numCache>
            </c:numRef>
          </c:val>
          <c:smooth val="0"/>
        </c:ser>
        <c:marker val="1"/>
        <c:axId val="18857601"/>
        <c:axId val="35500682"/>
      </c:lineChart>
      <c:catAx>
        <c:axId val="18857601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500682"/>
        <c:crosses val="autoZero"/>
        <c:auto val="1"/>
        <c:lblOffset val="100"/>
        <c:tickLblSkip val="1"/>
        <c:noMultiLvlLbl val="0"/>
      </c:catAx>
      <c:valAx>
        <c:axId val="3550068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5760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193530.418</c:v>
                </c:pt>
                <c:pt idx="1">
                  <c:v>178590.13</c:v>
                </c:pt>
                <c:pt idx="2">
                  <c:v>193155.646</c:v>
                </c:pt>
                <c:pt idx="3">
                  <c:v>159295.812</c:v>
                </c:pt>
                <c:pt idx="4">
                  <c:v>185902.744</c:v>
                </c:pt>
                <c:pt idx="5">
                  <c:v>183434.071</c:v>
                </c:pt>
                <c:pt idx="6">
                  <c:v>121150.196</c:v>
                </c:pt>
                <c:pt idx="7">
                  <c:v>83595.564</c:v>
                </c:pt>
                <c:pt idx="8">
                  <c:v>115002.848</c:v>
                </c:pt>
                <c:pt idx="9">
                  <c:v>172638.363</c:v>
                </c:pt>
                <c:pt idx="10">
                  <c:v>288611.758</c:v>
                </c:pt>
                <c:pt idx="11">
                  <c:v>309898.994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381466.45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454758.249</c:v>
                </c:pt>
                <c:pt idx="7">
                  <c:v>488822.546</c:v>
                </c:pt>
                <c:pt idx="8">
                  <c:v>454102.463</c:v>
                </c:pt>
                <c:pt idx="9">
                  <c:v>475807.792</c:v>
                </c:pt>
                <c:pt idx="10">
                  <c:v>489535.825</c:v>
                </c:pt>
                <c:pt idx="11">
                  <c:v>569980.363</c:v>
                </c:pt>
              </c:numCache>
            </c:numRef>
          </c:val>
          <c:smooth val="0"/>
        </c:ser>
        <c:marker val="1"/>
        <c:axId val="51070683"/>
        <c:axId val="56982964"/>
      </c:lineChart>
      <c:catAx>
        <c:axId val="51070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82964"/>
        <c:crosses val="autoZero"/>
        <c:auto val="1"/>
        <c:lblOffset val="100"/>
        <c:tickLblSkip val="1"/>
        <c:noMultiLvlLbl val="0"/>
      </c:catAx>
      <c:valAx>
        <c:axId val="569829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706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82727.856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123854.597</c:v>
                </c:pt>
                <c:pt idx="10">
                  <c:v>138543.344</c:v>
                </c:pt>
                <c:pt idx="11">
                  <c:v>119056.281</c:v>
                </c:pt>
              </c:numCache>
            </c:numRef>
          </c:val>
          <c:smooth val="0"/>
        </c:ser>
        <c:marker val="1"/>
        <c:axId val="43084629"/>
        <c:axId val="52217342"/>
      </c:lineChart>
      <c:catAx>
        <c:axId val="43084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2217342"/>
        <c:crosses val="autoZero"/>
        <c:auto val="1"/>
        <c:lblOffset val="100"/>
        <c:tickLblSkip val="1"/>
        <c:noMultiLvlLbl val="0"/>
      </c:catAx>
      <c:valAx>
        <c:axId val="522173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30846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70" zoomScaleNormal="70" zoomScalePageLayoutView="0" workbookViewId="0" topLeftCell="A1">
      <selection activeCell="A5" sqref="A5:I5"/>
    </sheetView>
  </sheetViews>
  <sheetFormatPr defaultColWidth="9.140625" defaultRowHeight="12.75"/>
  <cols>
    <col min="1" max="1" width="44.00390625" style="68" customWidth="1"/>
    <col min="2" max="2" width="15.140625" style="68" customWidth="1"/>
    <col min="3" max="3" width="15.57421875" style="68" bestFit="1" customWidth="1"/>
    <col min="4" max="4" width="10.28125" style="68" customWidth="1"/>
    <col min="5" max="5" width="12.7109375" style="68" bestFit="1" customWidth="1"/>
    <col min="6" max="6" width="15.421875" style="68" customWidth="1"/>
    <col min="7" max="7" width="16.421875" style="68" customWidth="1"/>
    <col min="8" max="9" width="9.57421875" style="68" customWidth="1"/>
    <col min="10" max="16384" width="9.140625" style="68" customWidth="1"/>
  </cols>
  <sheetData>
    <row r="1" spans="2:6" ht="26.25">
      <c r="B1" s="69" t="s">
        <v>165</v>
      </c>
      <c r="D1" s="70"/>
      <c r="F1" s="70"/>
    </row>
    <row r="2" spans="4:6" ht="12.75">
      <c r="D2" s="70"/>
      <c r="F2" s="70"/>
    </row>
    <row r="3" spans="4:6" ht="12.75">
      <c r="D3" s="70"/>
      <c r="F3" s="70"/>
    </row>
    <row r="4" spans="2:6" ht="12.75">
      <c r="B4" s="70"/>
      <c r="C4" s="70"/>
      <c r="D4" s="70"/>
      <c r="E4" s="70"/>
      <c r="F4" s="70"/>
    </row>
    <row r="5" spans="1:9" ht="26.25">
      <c r="A5" s="143" t="s">
        <v>112</v>
      </c>
      <c r="B5" s="143"/>
      <c r="C5" s="143"/>
      <c r="D5" s="143"/>
      <c r="E5" s="143"/>
      <c r="F5" s="143"/>
      <c r="G5" s="143"/>
      <c r="H5" s="143"/>
      <c r="I5" s="143"/>
    </row>
    <row r="6" spans="1:9" ht="18">
      <c r="A6" s="130"/>
      <c r="B6" s="142" t="s">
        <v>30</v>
      </c>
      <c r="C6" s="142"/>
      <c r="D6" s="142"/>
      <c r="E6" s="142"/>
      <c r="F6" s="142" t="s">
        <v>166</v>
      </c>
      <c r="G6" s="142"/>
      <c r="H6" s="142"/>
      <c r="I6" s="142"/>
    </row>
    <row r="7" spans="1:9" ht="30">
      <c r="A7" s="131" t="s">
        <v>1</v>
      </c>
      <c r="B7" s="132">
        <v>2011</v>
      </c>
      <c r="C7" s="133">
        <v>2012</v>
      </c>
      <c r="D7" s="134" t="s">
        <v>150</v>
      </c>
      <c r="E7" s="134" t="s">
        <v>151</v>
      </c>
      <c r="F7" s="132">
        <v>2011</v>
      </c>
      <c r="G7" s="133">
        <v>2012</v>
      </c>
      <c r="H7" s="134" t="s">
        <v>150</v>
      </c>
      <c r="I7" s="134" t="s">
        <v>151</v>
      </c>
    </row>
    <row r="8" spans="1:9" ht="16.5">
      <c r="A8" s="135" t="s">
        <v>2</v>
      </c>
      <c r="B8" s="124">
        <v>1866850.53049</v>
      </c>
      <c r="C8" s="124">
        <v>1844655.56337</v>
      </c>
      <c r="D8" s="123">
        <f aca="true" t="shared" si="0" ref="D8:D43">(C8-B8)/B8*100</f>
        <v>-1.1888989909746188</v>
      </c>
      <c r="E8" s="123">
        <f aca="true" t="shared" si="1" ref="E8:E43">C8/C$45*100</f>
        <v>15.530582141136412</v>
      </c>
      <c r="F8" s="124">
        <v>17870627.689</v>
      </c>
      <c r="G8" s="124">
        <v>19158123.161</v>
      </c>
      <c r="H8" s="122">
        <f aca="true" t="shared" si="2" ref="H8:H45">(G8-F8)/F8*100</f>
        <v>7.204534135040472</v>
      </c>
      <c r="I8" s="122">
        <f aca="true" t="shared" si="3" ref="I8:I45">G8/G$45*100</f>
        <v>12.615577795270713</v>
      </c>
    </row>
    <row r="9" spans="1:9" ht="15.75">
      <c r="A9" s="136" t="s">
        <v>73</v>
      </c>
      <c r="B9" s="124">
        <v>1386950.32283</v>
      </c>
      <c r="C9" s="124">
        <v>1305926.78471</v>
      </c>
      <c r="D9" s="122">
        <f t="shared" si="0"/>
        <v>-5.841848607430698</v>
      </c>
      <c r="E9" s="122">
        <f t="shared" si="1"/>
        <v>10.994899862604164</v>
      </c>
      <c r="F9" s="124">
        <v>13061783.159</v>
      </c>
      <c r="G9" s="124">
        <v>13628080.861000001</v>
      </c>
      <c r="H9" s="122">
        <f t="shared" si="2"/>
        <v>4.33553133677467</v>
      </c>
      <c r="I9" s="122">
        <f t="shared" si="3"/>
        <v>8.974058307140112</v>
      </c>
    </row>
    <row r="10" spans="1:9" ht="14.25">
      <c r="A10" s="137" t="s">
        <v>139</v>
      </c>
      <c r="B10" s="125">
        <v>569956.23186</v>
      </c>
      <c r="C10" s="125">
        <v>519365.33402</v>
      </c>
      <c r="D10" s="118">
        <f t="shared" si="0"/>
        <v>-8.876277688007951</v>
      </c>
      <c r="E10" s="118">
        <f t="shared" si="1"/>
        <v>4.372656956359108</v>
      </c>
      <c r="F10" s="125">
        <v>5457378.811</v>
      </c>
      <c r="G10" s="125">
        <v>5887660.054</v>
      </c>
      <c r="H10" s="118">
        <f t="shared" si="2"/>
        <v>7.884393916960949</v>
      </c>
      <c r="I10" s="118">
        <f t="shared" si="3"/>
        <v>3.8770099147576293</v>
      </c>
    </row>
    <row r="11" spans="1:9" ht="14.25">
      <c r="A11" s="137" t="s">
        <v>4</v>
      </c>
      <c r="B11" s="125">
        <v>340355.83594</v>
      </c>
      <c r="C11" s="125">
        <v>309898.99351</v>
      </c>
      <c r="D11" s="118">
        <f t="shared" si="0"/>
        <v>-8.948529513496908</v>
      </c>
      <c r="E11" s="118">
        <f t="shared" si="1"/>
        <v>2.609111353758557</v>
      </c>
      <c r="F11" s="125">
        <v>2335771.848</v>
      </c>
      <c r="G11" s="125">
        <v>2184806.5439999998</v>
      </c>
      <c r="H11" s="118">
        <f t="shared" si="2"/>
        <v>-6.463187067232795</v>
      </c>
      <c r="I11" s="118">
        <f t="shared" si="3"/>
        <v>1.4386898284252319</v>
      </c>
    </row>
    <row r="12" spans="1:9" ht="14.25">
      <c r="A12" s="137" t="s">
        <v>5</v>
      </c>
      <c r="B12" s="125">
        <v>119029.87144</v>
      </c>
      <c r="C12" s="125">
        <v>101052.19933</v>
      </c>
      <c r="D12" s="118">
        <f t="shared" si="0"/>
        <v>-15.103496200163585</v>
      </c>
      <c r="E12" s="118">
        <f t="shared" si="1"/>
        <v>0.8507818551068254</v>
      </c>
      <c r="F12" s="125">
        <v>1204331.3699999999</v>
      </c>
      <c r="G12" s="125">
        <v>1262118.7310000001</v>
      </c>
      <c r="H12" s="118">
        <f t="shared" si="2"/>
        <v>4.7982940940914185</v>
      </c>
      <c r="I12" s="118">
        <f t="shared" si="3"/>
        <v>0.8311021337524251</v>
      </c>
    </row>
    <row r="13" spans="1:9" ht="14.25">
      <c r="A13" s="137" t="s">
        <v>6</v>
      </c>
      <c r="B13" s="125">
        <v>121088.66826</v>
      </c>
      <c r="C13" s="125">
        <v>112274.69287</v>
      </c>
      <c r="D13" s="118">
        <f t="shared" si="0"/>
        <v>-7.278943204722306</v>
      </c>
      <c r="E13" s="118">
        <f t="shared" si="1"/>
        <v>0.9452666257124169</v>
      </c>
      <c r="F13" s="125">
        <v>1370830.349</v>
      </c>
      <c r="G13" s="125">
        <v>1367594.059</v>
      </c>
      <c r="H13" s="118">
        <f t="shared" si="2"/>
        <v>-0.23608245924529336</v>
      </c>
      <c r="I13" s="118">
        <f t="shared" si="3"/>
        <v>0.9005573823006987</v>
      </c>
    </row>
    <row r="14" spans="1:9" ht="14.25">
      <c r="A14" s="137" t="s">
        <v>7</v>
      </c>
      <c r="B14" s="125">
        <v>147918.71072</v>
      </c>
      <c r="C14" s="125">
        <v>164467.81525</v>
      </c>
      <c r="D14" s="118">
        <f t="shared" si="0"/>
        <v>11.187972400142355</v>
      </c>
      <c r="E14" s="118">
        <f t="shared" si="1"/>
        <v>1.3846926033426852</v>
      </c>
      <c r="F14" s="125">
        <v>1759111.105</v>
      </c>
      <c r="G14" s="125">
        <v>1805461.43</v>
      </c>
      <c r="H14" s="118">
        <f t="shared" si="2"/>
        <v>2.634871945737615</v>
      </c>
      <c r="I14" s="118">
        <f t="shared" si="3"/>
        <v>1.1888919877544424</v>
      </c>
    </row>
    <row r="15" spans="1:9" ht="14.25">
      <c r="A15" s="137" t="s">
        <v>8</v>
      </c>
      <c r="B15" s="125">
        <v>20389.14636</v>
      </c>
      <c r="C15" s="125">
        <v>26973.68288</v>
      </c>
      <c r="D15" s="118">
        <f t="shared" si="0"/>
        <v>32.294321712839</v>
      </c>
      <c r="E15" s="118">
        <f t="shared" si="1"/>
        <v>0.2270976793366702</v>
      </c>
      <c r="F15" s="125">
        <v>180953.33</v>
      </c>
      <c r="G15" s="125">
        <v>201552.397</v>
      </c>
      <c r="H15" s="118">
        <f t="shared" si="2"/>
        <v>11.383635216881618</v>
      </c>
      <c r="I15" s="118">
        <f t="shared" si="3"/>
        <v>0.13272176626116156</v>
      </c>
    </row>
    <row r="16" spans="1:9" ht="14.25">
      <c r="A16" s="137" t="s">
        <v>138</v>
      </c>
      <c r="B16" s="125">
        <v>63198.79922</v>
      </c>
      <c r="C16" s="125">
        <v>65921.17509</v>
      </c>
      <c r="D16" s="118">
        <f t="shared" si="0"/>
        <v>4.307638600099344</v>
      </c>
      <c r="E16" s="118">
        <f t="shared" si="1"/>
        <v>0.5550056308100747</v>
      </c>
      <c r="F16" s="125">
        <v>677121.162</v>
      </c>
      <c r="G16" s="125">
        <v>845710.993</v>
      </c>
      <c r="H16" s="118">
        <f t="shared" si="2"/>
        <v>24.898030140136132</v>
      </c>
      <c r="I16" s="118">
        <f t="shared" si="3"/>
        <v>0.5568986447600563</v>
      </c>
    </row>
    <row r="17" spans="1:9" ht="14.25">
      <c r="A17" s="137" t="s">
        <v>140</v>
      </c>
      <c r="B17" s="125">
        <v>5013.05903</v>
      </c>
      <c r="C17" s="125">
        <v>5972.89176</v>
      </c>
      <c r="D17" s="118">
        <f t="shared" si="0"/>
        <v>19.146647271775695</v>
      </c>
      <c r="E17" s="118">
        <f t="shared" si="1"/>
        <v>0.05028715817782757</v>
      </c>
      <c r="F17" s="125">
        <v>76285.184</v>
      </c>
      <c r="G17" s="125">
        <v>73176.65400000001</v>
      </c>
      <c r="H17" s="118">
        <f t="shared" si="2"/>
        <v>-4.074880385685358</v>
      </c>
      <c r="I17" s="118">
        <f t="shared" si="3"/>
        <v>0.04818664978696282</v>
      </c>
    </row>
    <row r="18" spans="1:9" ht="15.75">
      <c r="A18" s="136" t="s">
        <v>74</v>
      </c>
      <c r="B18" s="124">
        <v>145303.4958</v>
      </c>
      <c r="C18" s="124">
        <v>177364.51476</v>
      </c>
      <c r="D18" s="122">
        <f t="shared" si="0"/>
        <v>22.064864154493375</v>
      </c>
      <c r="E18" s="122">
        <f t="shared" si="1"/>
        <v>1.4932729015115709</v>
      </c>
      <c r="F18" s="124">
        <v>1418426.949</v>
      </c>
      <c r="G18" s="124">
        <v>1664276.5020000003</v>
      </c>
      <c r="H18" s="122">
        <f t="shared" si="2"/>
        <v>17.33254949599807</v>
      </c>
      <c r="I18" s="122">
        <f t="shared" si="3"/>
        <v>1.0959220539182555</v>
      </c>
    </row>
    <row r="19" spans="1:9" ht="14.25">
      <c r="A19" s="137" t="s">
        <v>108</v>
      </c>
      <c r="B19" s="125">
        <v>145303.4958</v>
      </c>
      <c r="C19" s="125">
        <v>177364.51476</v>
      </c>
      <c r="D19" s="118">
        <f t="shared" si="0"/>
        <v>22.064864154493375</v>
      </c>
      <c r="E19" s="118">
        <f t="shared" si="1"/>
        <v>1.4932729015115709</v>
      </c>
      <c r="F19" s="125">
        <v>1418426.949</v>
      </c>
      <c r="G19" s="125">
        <v>1664276.5020000003</v>
      </c>
      <c r="H19" s="118">
        <f t="shared" si="2"/>
        <v>17.33254949599807</v>
      </c>
      <c r="I19" s="118">
        <f t="shared" si="3"/>
        <v>1.0959220539182555</v>
      </c>
    </row>
    <row r="20" spans="1:9" ht="15.75">
      <c r="A20" s="136" t="s">
        <v>75</v>
      </c>
      <c r="B20" s="124">
        <v>334596.71186</v>
      </c>
      <c r="C20" s="124">
        <v>361364.2639</v>
      </c>
      <c r="D20" s="122">
        <f t="shared" si="0"/>
        <v>7.999944736814976</v>
      </c>
      <c r="E20" s="122">
        <f t="shared" si="1"/>
        <v>3.0424093770206757</v>
      </c>
      <c r="F20" s="124">
        <v>3390417.5799999996</v>
      </c>
      <c r="G20" s="124">
        <v>3865765.7980000004</v>
      </c>
      <c r="H20" s="122">
        <f t="shared" si="2"/>
        <v>14.020344302249663</v>
      </c>
      <c r="I20" s="122">
        <f t="shared" si="3"/>
        <v>2.545597434212349</v>
      </c>
    </row>
    <row r="21" spans="1:9" ht="14.25">
      <c r="A21" s="137" t="s">
        <v>9</v>
      </c>
      <c r="B21" s="125">
        <v>334596.71186</v>
      </c>
      <c r="C21" s="125">
        <v>361364.2639</v>
      </c>
      <c r="D21" s="118">
        <f t="shared" si="0"/>
        <v>7.999944736814976</v>
      </c>
      <c r="E21" s="118">
        <f t="shared" si="1"/>
        <v>3.0424093770206757</v>
      </c>
      <c r="F21" s="125">
        <v>3390417.5799999996</v>
      </c>
      <c r="G21" s="125">
        <v>3865765.7980000004</v>
      </c>
      <c r="H21" s="118">
        <f t="shared" si="2"/>
        <v>14.020344302249663</v>
      </c>
      <c r="I21" s="118">
        <f t="shared" si="3"/>
        <v>2.545597434212349</v>
      </c>
    </row>
    <row r="22" spans="1:9" ht="16.5">
      <c r="A22" s="135" t="s">
        <v>10</v>
      </c>
      <c r="B22" s="124">
        <v>9833452.42887</v>
      </c>
      <c r="C22" s="124">
        <v>9634806.91581</v>
      </c>
      <c r="D22" s="123">
        <f t="shared" si="0"/>
        <v>-2.0200993953740713</v>
      </c>
      <c r="E22" s="123">
        <f t="shared" si="1"/>
        <v>81.11766943993047</v>
      </c>
      <c r="F22" s="124">
        <v>111441708.713</v>
      </c>
      <c r="G22" s="124">
        <v>114370279.116</v>
      </c>
      <c r="H22" s="122">
        <f t="shared" si="2"/>
        <v>2.6278943824722343</v>
      </c>
      <c r="I22" s="122">
        <f t="shared" si="3"/>
        <v>75.31255235856888</v>
      </c>
    </row>
    <row r="23" spans="1:9" ht="15.75">
      <c r="A23" s="136" t="s">
        <v>76</v>
      </c>
      <c r="B23" s="124">
        <v>978313.6594</v>
      </c>
      <c r="C23" s="124">
        <v>947849.51352</v>
      </c>
      <c r="D23" s="122">
        <f t="shared" si="0"/>
        <v>-3.113944652340195</v>
      </c>
      <c r="E23" s="122">
        <f t="shared" si="1"/>
        <v>7.980164437996974</v>
      </c>
      <c r="F23" s="124">
        <v>11052650.378999999</v>
      </c>
      <c r="G23" s="124">
        <v>11466711.801</v>
      </c>
      <c r="H23" s="122">
        <f t="shared" si="2"/>
        <v>3.7462636363375568</v>
      </c>
      <c r="I23" s="122">
        <f t="shared" si="3"/>
        <v>7.55080200527918</v>
      </c>
    </row>
    <row r="24" spans="1:9" ht="14.25">
      <c r="A24" s="137" t="s">
        <v>11</v>
      </c>
      <c r="B24" s="125">
        <v>650598.24302</v>
      </c>
      <c r="C24" s="125">
        <v>626128.89759</v>
      </c>
      <c r="D24" s="118">
        <f t="shared" si="0"/>
        <v>-3.761053106509525</v>
      </c>
      <c r="E24" s="118">
        <f t="shared" si="1"/>
        <v>5.271524108921259</v>
      </c>
      <c r="F24" s="125">
        <v>7944933.092999999</v>
      </c>
      <c r="G24" s="125">
        <v>7849701.603999998</v>
      </c>
      <c r="H24" s="118">
        <f t="shared" si="2"/>
        <v>-1.1986443168905487</v>
      </c>
      <c r="I24" s="118">
        <f t="shared" si="3"/>
        <v>5.169009533069224</v>
      </c>
    </row>
    <row r="25" spans="1:9" ht="14.25">
      <c r="A25" s="137" t="s">
        <v>12</v>
      </c>
      <c r="B25" s="125">
        <v>164490.77046</v>
      </c>
      <c r="C25" s="125">
        <v>132766.23725</v>
      </c>
      <c r="D25" s="118">
        <f t="shared" si="0"/>
        <v>-19.28651262394968</v>
      </c>
      <c r="E25" s="118">
        <f t="shared" si="1"/>
        <v>1.1177896806999452</v>
      </c>
      <c r="F25" s="125">
        <v>1479273.951</v>
      </c>
      <c r="G25" s="125">
        <v>1605069.0729999996</v>
      </c>
      <c r="H25" s="118">
        <f t="shared" si="2"/>
        <v>8.503842166284436</v>
      </c>
      <c r="I25" s="118">
        <f t="shared" si="3"/>
        <v>1.0569341050293997</v>
      </c>
    </row>
    <row r="26" spans="1:9" ht="14.25">
      <c r="A26" s="137" t="s">
        <v>13</v>
      </c>
      <c r="B26" s="125">
        <v>163224.64592</v>
      </c>
      <c r="C26" s="125">
        <v>188954.37868</v>
      </c>
      <c r="D26" s="118">
        <f t="shared" si="0"/>
        <v>15.763387088375547</v>
      </c>
      <c r="E26" s="118">
        <f t="shared" si="1"/>
        <v>1.5908506483757694</v>
      </c>
      <c r="F26" s="125">
        <v>1628443.334</v>
      </c>
      <c r="G26" s="125">
        <v>2011941.1270000003</v>
      </c>
      <c r="H26" s="118">
        <f t="shared" si="2"/>
        <v>23.549962408455553</v>
      </c>
      <c r="I26" s="118">
        <f t="shared" si="3"/>
        <v>1.3248583691560465</v>
      </c>
    </row>
    <row r="27" spans="1:9" ht="15.75">
      <c r="A27" s="136" t="s">
        <v>77</v>
      </c>
      <c r="B27" s="124">
        <v>1344357.55695</v>
      </c>
      <c r="C27" s="124">
        <v>1410344.42936</v>
      </c>
      <c r="D27" s="122">
        <f t="shared" si="0"/>
        <v>4.908431694296196</v>
      </c>
      <c r="E27" s="122">
        <f t="shared" si="1"/>
        <v>11.874016180806244</v>
      </c>
      <c r="F27" s="124">
        <v>15764903.289</v>
      </c>
      <c r="G27" s="124">
        <v>17542394.407</v>
      </c>
      <c r="H27" s="122">
        <f t="shared" si="2"/>
        <v>11.274989039991445</v>
      </c>
      <c r="I27" s="122">
        <f t="shared" si="3"/>
        <v>11.551624316067857</v>
      </c>
    </row>
    <row r="28" spans="1:9" ht="15">
      <c r="A28" s="137" t="s">
        <v>14</v>
      </c>
      <c r="B28" s="125">
        <v>1344357.55695</v>
      </c>
      <c r="C28" s="125">
        <v>1410344.42936</v>
      </c>
      <c r="D28" s="118">
        <f t="shared" si="0"/>
        <v>4.908431694296196</v>
      </c>
      <c r="E28" s="118">
        <f t="shared" si="1"/>
        <v>11.874016180806244</v>
      </c>
      <c r="F28" s="125">
        <v>15764903.289</v>
      </c>
      <c r="G28" s="127">
        <v>17542394.407</v>
      </c>
      <c r="H28" s="118">
        <f t="shared" si="2"/>
        <v>11.274989039991445</v>
      </c>
      <c r="I28" s="118">
        <f t="shared" si="3"/>
        <v>11.551624316067857</v>
      </c>
    </row>
    <row r="29" spans="1:9" ht="15.75">
      <c r="A29" s="136" t="s">
        <v>78</v>
      </c>
      <c r="B29" s="124">
        <v>7510781.21252</v>
      </c>
      <c r="C29" s="124">
        <v>7276612.97293</v>
      </c>
      <c r="D29" s="122">
        <f t="shared" si="0"/>
        <v>-3.117761428060981</v>
      </c>
      <c r="E29" s="122">
        <f t="shared" si="1"/>
        <v>61.263488821127254</v>
      </c>
      <c r="F29" s="124">
        <v>84624155.042</v>
      </c>
      <c r="G29" s="124">
        <v>85361172.91000001</v>
      </c>
      <c r="H29" s="122">
        <f t="shared" si="2"/>
        <v>0.8709308443129797</v>
      </c>
      <c r="I29" s="122">
        <f t="shared" si="3"/>
        <v>56.210126038538846</v>
      </c>
    </row>
    <row r="30" spans="1:9" ht="14.25">
      <c r="A30" s="137" t="s">
        <v>15</v>
      </c>
      <c r="B30" s="125">
        <v>1335523.94805</v>
      </c>
      <c r="C30" s="125">
        <v>1383485.56745</v>
      </c>
      <c r="D30" s="118">
        <f t="shared" si="0"/>
        <v>3.591221218461023</v>
      </c>
      <c r="E30" s="118">
        <f t="shared" si="1"/>
        <v>11.64788520579179</v>
      </c>
      <c r="F30" s="125">
        <v>16150161.260000002</v>
      </c>
      <c r="G30" s="125">
        <v>16088098.563999997</v>
      </c>
      <c r="H30" s="118">
        <f t="shared" si="2"/>
        <v>-0.3842853021766309</v>
      </c>
      <c r="I30" s="118">
        <f t="shared" si="3"/>
        <v>10.593974018566184</v>
      </c>
    </row>
    <row r="31" spans="1:9" ht="14.25">
      <c r="A31" s="137" t="s">
        <v>119</v>
      </c>
      <c r="B31" s="125">
        <v>1734839.28042</v>
      </c>
      <c r="C31" s="125">
        <v>1638864.11021</v>
      </c>
      <c r="D31" s="118">
        <f t="shared" si="0"/>
        <v>-5.532222569157217</v>
      </c>
      <c r="E31" s="118">
        <f t="shared" si="1"/>
        <v>13.79797626570332</v>
      </c>
      <c r="F31" s="125">
        <v>20121081.748000003</v>
      </c>
      <c r="G31" s="125">
        <v>19063426.772</v>
      </c>
      <c r="H31" s="118">
        <f t="shared" si="2"/>
        <v>-5.256451861019512</v>
      </c>
      <c r="I31" s="118">
        <f t="shared" si="3"/>
        <v>12.553220452000646</v>
      </c>
    </row>
    <row r="32" spans="1:9" ht="14.25">
      <c r="A32" s="137" t="s">
        <v>120</v>
      </c>
      <c r="B32" s="125">
        <v>78681.88733</v>
      </c>
      <c r="C32" s="125">
        <v>99579.06595</v>
      </c>
      <c r="D32" s="118">
        <f t="shared" si="0"/>
        <v>26.559071381136384</v>
      </c>
      <c r="E32" s="118">
        <f t="shared" si="1"/>
        <v>0.83837920421782</v>
      </c>
      <c r="F32" s="125">
        <v>1321677.938</v>
      </c>
      <c r="G32" s="125">
        <v>811245.7660000002</v>
      </c>
      <c r="H32" s="118">
        <f t="shared" si="2"/>
        <v>-38.62001152659021</v>
      </c>
      <c r="I32" s="118">
        <f t="shared" si="3"/>
        <v>0.5342033760849245</v>
      </c>
    </row>
    <row r="33" spans="1:9" ht="14.25">
      <c r="A33" s="137" t="s">
        <v>136</v>
      </c>
      <c r="B33" s="125">
        <v>1117358.17826</v>
      </c>
      <c r="C33" s="125">
        <v>1005994.62034</v>
      </c>
      <c r="D33" s="118">
        <f t="shared" si="0"/>
        <v>-9.966683923450601</v>
      </c>
      <c r="E33" s="118">
        <f t="shared" si="1"/>
        <v>8.469701550238904</v>
      </c>
      <c r="F33" s="125">
        <v>11182475.978</v>
      </c>
      <c r="G33" s="125">
        <v>11811672.968999999</v>
      </c>
      <c r="H33" s="118">
        <f t="shared" si="2"/>
        <v>5.626633960474031</v>
      </c>
      <c r="I33" s="118">
        <f t="shared" si="3"/>
        <v>7.777958100616875</v>
      </c>
    </row>
    <row r="34" spans="1:9" ht="14.25">
      <c r="A34" s="137" t="s">
        <v>31</v>
      </c>
      <c r="B34" s="125">
        <v>487076.82658</v>
      </c>
      <c r="C34" s="125">
        <v>455959.97202</v>
      </c>
      <c r="D34" s="118">
        <f t="shared" si="0"/>
        <v>-6.388490041393751</v>
      </c>
      <c r="E34" s="118">
        <f t="shared" si="1"/>
        <v>3.8388325382490396</v>
      </c>
      <c r="F34" s="125">
        <v>4899124.659999999</v>
      </c>
      <c r="G34" s="125">
        <v>5327523.591999999</v>
      </c>
      <c r="H34" s="118">
        <f t="shared" si="2"/>
        <v>8.744397453238108</v>
      </c>
      <c r="I34" s="118">
        <f t="shared" si="3"/>
        <v>3.5081614084115698</v>
      </c>
    </row>
    <row r="35" spans="1:9" ht="14.25">
      <c r="A35" s="137" t="s">
        <v>16</v>
      </c>
      <c r="B35" s="125">
        <v>530524.53904</v>
      </c>
      <c r="C35" s="125">
        <v>538012.69151</v>
      </c>
      <c r="D35" s="118">
        <f t="shared" si="0"/>
        <v>1.4114620378446818</v>
      </c>
      <c r="E35" s="118">
        <f t="shared" si="1"/>
        <v>4.529653375075078</v>
      </c>
      <c r="F35" s="125">
        <v>6283176.529999999</v>
      </c>
      <c r="G35" s="125">
        <v>6367209.05</v>
      </c>
      <c r="H35" s="118">
        <f t="shared" si="2"/>
        <v>1.3374209621323578</v>
      </c>
      <c r="I35" s="118">
        <f t="shared" si="3"/>
        <v>4.19279176952707</v>
      </c>
    </row>
    <row r="36" spans="1:9" ht="14.25">
      <c r="A36" s="137" t="s">
        <v>137</v>
      </c>
      <c r="B36" s="125">
        <v>1400975.85371</v>
      </c>
      <c r="C36" s="125">
        <v>1261860.70008</v>
      </c>
      <c r="D36" s="118">
        <f t="shared" si="0"/>
        <v>-9.929875183901384</v>
      </c>
      <c r="E36" s="118">
        <f t="shared" si="1"/>
        <v>10.623897296827492</v>
      </c>
      <c r="F36" s="125">
        <v>15297576.946</v>
      </c>
      <c r="G36" s="125">
        <v>15563898.467999998</v>
      </c>
      <c r="H36" s="118">
        <f t="shared" si="2"/>
        <v>1.7409392542368323</v>
      </c>
      <c r="I36" s="118">
        <f t="shared" si="3"/>
        <v>10.248789522370933</v>
      </c>
    </row>
    <row r="37" spans="1:9" ht="14.25">
      <c r="A37" s="138" t="s">
        <v>146</v>
      </c>
      <c r="B37" s="125">
        <v>245219.8341</v>
      </c>
      <c r="C37" s="125">
        <v>239008.01444</v>
      </c>
      <c r="D37" s="118">
        <f t="shared" si="0"/>
        <v>-2.533163633683418</v>
      </c>
      <c r="E37" s="118">
        <f t="shared" si="1"/>
        <v>2.012263792959271</v>
      </c>
      <c r="F37" s="125">
        <v>3160845.956</v>
      </c>
      <c r="G37" s="125">
        <v>3102249.5000000005</v>
      </c>
      <c r="H37" s="118">
        <f t="shared" si="2"/>
        <v>-1.8538219456335732</v>
      </c>
      <c r="I37" s="118">
        <f t="shared" si="3"/>
        <v>2.04282379744065</v>
      </c>
    </row>
    <row r="38" spans="1:9" ht="14.25">
      <c r="A38" s="137" t="s">
        <v>145</v>
      </c>
      <c r="B38" s="125">
        <v>113978.39265</v>
      </c>
      <c r="C38" s="125">
        <v>166612.25464</v>
      </c>
      <c r="D38" s="118">
        <f t="shared" si="0"/>
        <v>46.17880702320994</v>
      </c>
      <c r="E38" s="118">
        <f t="shared" si="1"/>
        <v>1.4027471349064202</v>
      </c>
      <c r="F38" s="125">
        <v>1461407.9159999997</v>
      </c>
      <c r="G38" s="125">
        <v>2083084.2319999998</v>
      </c>
      <c r="H38" s="118">
        <f t="shared" si="2"/>
        <v>42.53954759610048</v>
      </c>
      <c r="I38" s="118">
        <f t="shared" si="3"/>
        <v>1.3717059318417097</v>
      </c>
    </row>
    <row r="39" spans="1:9" ht="14.25">
      <c r="A39" s="137" t="s">
        <v>152</v>
      </c>
      <c r="B39" s="125">
        <v>150255.92066</v>
      </c>
      <c r="C39" s="125">
        <v>173245.10824</v>
      </c>
      <c r="D39" s="118">
        <f>(C39-B39)/B39*100</f>
        <v>15.30002110999677</v>
      </c>
      <c r="E39" s="118">
        <f t="shared" si="1"/>
        <v>1.4585906645660927</v>
      </c>
      <c r="F39" s="125">
        <v>883845.061</v>
      </c>
      <c r="G39" s="125">
        <v>1262370.587</v>
      </c>
      <c r="H39" s="118">
        <f t="shared" si="2"/>
        <v>42.82713596563279</v>
      </c>
      <c r="I39" s="118">
        <f t="shared" si="3"/>
        <v>0.8312679803196751</v>
      </c>
    </row>
    <row r="40" spans="1:9" ht="14.25">
      <c r="A40" s="137" t="s">
        <v>153</v>
      </c>
      <c r="B40" s="125">
        <v>311030.18599</v>
      </c>
      <c r="C40" s="125">
        <v>306168.2974</v>
      </c>
      <c r="D40" s="118">
        <f>(C40-B40)/B40*100</f>
        <v>-1.5631565066666426</v>
      </c>
      <c r="E40" s="118">
        <f t="shared" si="1"/>
        <v>2.5777017597234932</v>
      </c>
      <c r="F40" s="125">
        <v>3789298.0530000003</v>
      </c>
      <c r="G40" s="125">
        <v>3797942.3890000004</v>
      </c>
      <c r="H40" s="118">
        <f t="shared" si="2"/>
        <v>0.22812499515989185</v>
      </c>
      <c r="I40" s="118">
        <f t="shared" si="3"/>
        <v>2.500935883318796</v>
      </c>
    </row>
    <row r="41" spans="1:9" ht="14.25">
      <c r="A41" s="137" t="s">
        <v>79</v>
      </c>
      <c r="B41" s="125">
        <v>5316.36573</v>
      </c>
      <c r="C41" s="125">
        <v>7822.57065</v>
      </c>
      <c r="D41" s="118">
        <f t="shared" si="0"/>
        <v>47.14131884978499</v>
      </c>
      <c r="E41" s="118">
        <f t="shared" si="1"/>
        <v>0.06586003286853158</v>
      </c>
      <c r="F41" s="125">
        <v>73482.99899999998</v>
      </c>
      <c r="G41" s="125">
        <v>82451.01800000001</v>
      </c>
      <c r="H41" s="118">
        <f t="shared" si="2"/>
        <v>12.204209302889273</v>
      </c>
      <c r="I41" s="118">
        <f t="shared" si="3"/>
        <v>0.05429379606430991</v>
      </c>
    </row>
    <row r="42" spans="1:9" ht="15.75">
      <c r="A42" s="139" t="s">
        <v>17</v>
      </c>
      <c r="B42" s="124">
        <v>343147.23872</v>
      </c>
      <c r="C42" s="124">
        <v>398106.22112</v>
      </c>
      <c r="D42" s="123">
        <f t="shared" si="0"/>
        <v>16.01615172688165</v>
      </c>
      <c r="E42" s="123">
        <f t="shared" si="1"/>
        <v>3.351748418933117</v>
      </c>
      <c r="F42" s="124">
        <v>3863168.7879999997</v>
      </c>
      <c r="G42" s="124">
        <v>4181526.4130000006</v>
      </c>
      <c r="H42" s="122">
        <f t="shared" si="2"/>
        <v>8.240841714938833</v>
      </c>
      <c r="I42" s="122">
        <f t="shared" si="3"/>
        <v>2.7535250359789045</v>
      </c>
    </row>
    <row r="43" spans="1:9" ht="14.25">
      <c r="A43" s="137" t="s">
        <v>82</v>
      </c>
      <c r="B43" s="125">
        <v>343147.23872</v>
      </c>
      <c r="C43" s="125">
        <v>398106.22112</v>
      </c>
      <c r="D43" s="118">
        <f t="shared" si="0"/>
        <v>16.01615172688165</v>
      </c>
      <c r="E43" s="118">
        <f t="shared" si="1"/>
        <v>3.351748418933117</v>
      </c>
      <c r="F43" s="125">
        <v>3863168.7879999997</v>
      </c>
      <c r="G43" s="125">
        <v>4181526.4130000006</v>
      </c>
      <c r="H43" s="118">
        <f t="shared" si="2"/>
        <v>8.240841714938833</v>
      </c>
      <c r="I43" s="118">
        <f t="shared" si="3"/>
        <v>2.7535250359789045</v>
      </c>
    </row>
    <row r="44" spans="1:9" ht="14.25">
      <c r="A44" s="140" t="s">
        <v>122</v>
      </c>
      <c r="B44" s="125"/>
      <c r="C44" s="125"/>
      <c r="D44" s="121"/>
      <c r="E44" s="121"/>
      <c r="F44" s="125">
        <f>(F45-F46)</f>
        <v>1731363.6430000067</v>
      </c>
      <c r="G44" s="125">
        <f>(G45-G46)</f>
        <v>14150917.256000012</v>
      </c>
      <c r="H44" s="118">
        <f t="shared" si="2"/>
        <v>717.3278509810984</v>
      </c>
      <c r="I44" s="118">
        <f t="shared" si="3"/>
        <v>9.318344809523012</v>
      </c>
    </row>
    <row r="45" spans="1:9" s="76" customFormat="1" ht="22.5" customHeight="1">
      <c r="A45" s="141" t="s">
        <v>125</v>
      </c>
      <c r="B45" s="126">
        <v>12043450.19808</v>
      </c>
      <c r="C45" s="126">
        <v>11877568.7003</v>
      </c>
      <c r="D45" s="120">
        <f>(C45-B45)/B45*100</f>
        <v>-1.377358606144643</v>
      </c>
      <c r="E45" s="119">
        <f>C45/C$45*100</f>
        <v>100</v>
      </c>
      <c r="F45" s="126">
        <v>134906868.83</v>
      </c>
      <c r="G45" s="126">
        <v>151860845.947</v>
      </c>
      <c r="H45" s="120">
        <f t="shared" si="2"/>
        <v>12.567171163363202</v>
      </c>
      <c r="I45" s="119">
        <f t="shared" si="3"/>
        <v>100</v>
      </c>
    </row>
    <row r="46" spans="6:7" ht="20.25" customHeight="1" hidden="1">
      <c r="F46" s="129">
        <v>133175505.187</v>
      </c>
      <c r="G46" s="129">
        <v>137709928.69099998</v>
      </c>
    </row>
    <row r="47" ht="19.5" customHeight="1"/>
    <row r="48" ht="24" customHeight="1">
      <c r="A48" s="115" t="s">
        <v>126</v>
      </c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C61" sqref="C61:N61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2" width="10.140625" style="26" bestFit="1" customWidth="1"/>
    <col min="13" max="13" width="11.28125" style="26" bestFit="1" customWidth="1"/>
    <col min="14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1" customFormat="1" ht="16.5" thickBot="1" thickTop="1">
      <c r="A2" s="19">
        <v>2012</v>
      </c>
      <c r="B2" s="20" t="s">
        <v>2</v>
      </c>
      <c r="C2" s="66">
        <v>1507333.744</v>
      </c>
      <c r="D2" s="66">
        <v>1533665.181</v>
      </c>
      <c r="E2" s="66">
        <v>1656587.572</v>
      </c>
      <c r="F2" s="66">
        <v>1491555.575</v>
      </c>
      <c r="G2" s="66">
        <v>1536933</v>
      </c>
      <c r="H2" s="66">
        <v>1520736.889</v>
      </c>
      <c r="I2" s="66">
        <v>1413662.366</v>
      </c>
      <c r="J2" s="66">
        <v>1344731.358</v>
      </c>
      <c r="K2" s="66">
        <v>1628757.46</v>
      </c>
      <c r="L2" s="66">
        <v>1697350.769</v>
      </c>
      <c r="M2" s="66">
        <v>1982153.684</v>
      </c>
      <c r="N2" s="66">
        <v>1844655.563</v>
      </c>
      <c r="O2" s="67">
        <f>SUM(C2:N2)</f>
        <v>19158123.161</v>
      </c>
    </row>
    <row r="3" spans="1:15" ht="16.5" thickBot="1" thickTop="1">
      <c r="A3" s="50">
        <v>2011</v>
      </c>
      <c r="B3" s="20" t="s">
        <v>2</v>
      </c>
      <c r="C3" s="66">
        <v>1392157.215</v>
      </c>
      <c r="D3" s="66">
        <v>1347938.288</v>
      </c>
      <c r="E3" s="66">
        <v>1476977.906</v>
      </c>
      <c r="F3" s="66">
        <v>1323368.77</v>
      </c>
      <c r="G3" s="66">
        <v>1378776.248</v>
      </c>
      <c r="H3" s="66">
        <v>1365052.216</v>
      </c>
      <c r="I3" s="66">
        <v>1360450.2</v>
      </c>
      <c r="J3" s="66">
        <v>1417665.219</v>
      </c>
      <c r="K3" s="66">
        <v>1476520.349</v>
      </c>
      <c r="L3" s="66">
        <v>1765211.504</v>
      </c>
      <c r="M3" s="66">
        <v>1701190.92</v>
      </c>
      <c r="N3" s="66">
        <v>1866956.397</v>
      </c>
      <c r="O3" s="67">
        <f>SUM(C3:N3)</f>
        <v>17872265.232</v>
      </c>
    </row>
    <row r="4" spans="1:15" s="51" customFormat="1" ht="15.75" thickTop="1">
      <c r="A4" s="19">
        <v>2012</v>
      </c>
      <c r="B4" s="22" t="s">
        <v>46</v>
      </c>
      <c r="C4" s="23">
        <v>469988.837</v>
      </c>
      <c r="D4" s="23">
        <v>496632.687</v>
      </c>
      <c r="E4" s="23">
        <v>525592.323</v>
      </c>
      <c r="F4" s="23">
        <v>479236.885</v>
      </c>
      <c r="G4" s="23">
        <v>474995.944</v>
      </c>
      <c r="H4" s="23">
        <v>465974.686</v>
      </c>
      <c r="I4" s="23">
        <v>449418.859</v>
      </c>
      <c r="J4" s="23">
        <v>436311.271</v>
      </c>
      <c r="K4" s="23">
        <v>499331.811</v>
      </c>
      <c r="L4" s="23">
        <v>488288.901</v>
      </c>
      <c r="M4" s="23">
        <v>582522.516</v>
      </c>
      <c r="N4" s="23">
        <v>519365.334</v>
      </c>
      <c r="O4" s="67">
        <f>SUM(C4:N4)</f>
        <v>5887660.054</v>
      </c>
    </row>
    <row r="5" spans="1:15" ht="15">
      <c r="A5" s="50">
        <v>2011</v>
      </c>
      <c r="B5" s="22" t="s">
        <v>46</v>
      </c>
      <c r="C5" s="23">
        <v>387943.706</v>
      </c>
      <c r="D5" s="23">
        <v>381466.45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454758.249</v>
      </c>
      <c r="J5" s="23">
        <v>488822.546</v>
      </c>
      <c r="K5" s="23">
        <v>454102.463</v>
      </c>
      <c r="L5" s="23">
        <v>475807.792</v>
      </c>
      <c r="M5" s="23">
        <v>489535.825</v>
      </c>
      <c r="N5" s="23">
        <v>569980.363</v>
      </c>
      <c r="O5" s="114">
        <f>SUM(C5:N5)</f>
        <v>5457927.405</v>
      </c>
    </row>
    <row r="6" spans="1:15" s="51" customFormat="1" ht="15">
      <c r="A6" s="19">
        <v>2012</v>
      </c>
      <c r="B6" s="22" t="s">
        <v>47</v>
      </c>
      <c r="C6" s="23">
        <v>193530.418</v>
      </c>
      <c r="D6" s="23">
        <v>178590.13</v>
      </c>
      <c r="E6" s="23">
        <v>193155.646</v>
      </c>
      <c r="F6" s="23">
        <v>159295.812</v>
      </c>
      <c r="G6" s="23">
        <v>185902.744</v>
      </c>
      <c r="H6" s="23">
        <v>183434.071</v>
      </c>
      <c r="I6" s="23">
        <v>121150.196</v>
      </c>
      <c r="J6" s="23">
        <v>83595.564</v>
      </c>
      <c r="K6" s="23">
        <v>115002.848</v>
      </c>
      <c r="L6" s="23">
        <v>172638.363</v>
      </c>
      <c r="M6" s="23">
        <v>288611.758</v>
      </c>
      <c r="N6" s="23">
        <v>309898.994</v>
      </c>
      <c r="O6" s="114">
        <f>SUM(C6:N6)</f>
        <v>2184806.5439999998</v>
      </c>
    </row>
    <row r="7" spans="1:15" ht="15">
      <c r="A7" s="50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138076.648</v>
      </c>
      <c r="I7" s="23">
        <v>131846.907</v>
      </c>
      <c r="J7" s="23">
        <v>67617.36</v>
      </c>
      <c r="K7" s="23">
        <v>118759.471</v>
      </c>
      <c r="L7" s="23">
        <v>202144.631</v>
      </c>
      <c r="M7" s="23">
        <v>278045.558</v>
      </c>
      <c r="N7" s="23">
        <v>340365.656</v>
      </c>
      <c r="O7" s="114">
        <f aca="true" t="shared" si="0" ref="O7:O61">SUM(C7:N7)</f>
        <v>2335781.668</v>
      </c>
    </row>
    <row r="8" spans="1:15" s="51" customFormat="1" ht="15">
      <c r="A8" s="19">
        <v>2012</v>
      </c>
      <c r="B8" s="22" t="s">
        <v>48</v>
      </c>
      <c r="C8" s="23">
        <v>92660.414</v>
      </c>
      <c r="D8" s="23">
        <v>90908.092</v>
      </c>
      <c r="E8" s="23">
        <v>102384.934</v>
      </c>
      <c r="F8" s="23">
        <v>88710.052</v>
      </c>
      <c r="G8" s="23">
        <v>96501.486</v>
      </c>
      <c r="H8" s="23">
        <v>96041.307</v>
      </c>
      <c r="I8" s="23">
        <v>106857.444</v>
      </c>
      <c r="J8" s="23">
        <v>119729.478</v>
      </c>
      <c r="K8" s="23">
        <v>112868.437</v>
      </c>
      <c r="L8" s="23">
        <v>122535.199</v>
      </c>
      <c r="M8" s="23">
        <v>131869.689</v>
      </c>
      <c r="N8" s="23">
        <v>101052.199</v>
      </c>
      <c r="O8" s="114">
        <f t="shared" si="0"/>
        <v>1262118.7310000001</v>
      </c>
    </row>
    <row r="9" spans="1:15" ht="15">
      <c r="A9" s="50">
        <v>2011</v>
      </c>
      <c r="B9" s="22" t="s">
        <v>48</v>
      </c>
      <c r="C9" s="23">
        <v>86819.777</v>
      </c>
      <c r="D9" s="23">
        <v>82727.856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123854.597</v>
      </c>
      <c r="M9" s="23">
        <v>138543.344</v>
      </c>
      <c r="N9" s="23">
        <v>119056.281</v>
      </c>
      <c r="O9" s="114">
        <f t="shared" si="0"/>
        <v>1204390.0809999998</v>
      </c>
    </row>
    <row r="10" spans="1:15" s="51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106465.664</v>
      </c>
      <c r="F10" s="23">
        <v>95619.093</v>
      </c>
      <c r="G10" s="23">
        <v>97484.058</v>
      </c>
      <c r="H10" s="23">
        <v>86673.578</v>
      </c>
      <c r="I10" s="23">
        <v>76121.244</v>
      </c>
      <c r="J10" s="23">
        <v>86084.946</v>
      </c>
      <c r="K10" s="23">
        <v>162972.765</v>
      </c>
      <c r="L10" s="23">
        <v>175662.229</v>
      </c>
      <c r="M10" s="23">
        <v>166180.362</v>
      </c>
      <c r="N10" s="23">
        <v>112274.693</v>
      </c>
      <c r="O10" s="114">
        <f t="shared" si="0"/>
        <v>1367594.059</v>
      </c>
    </row>
    <row r="11" spans="1:15" ht="15">
      <c r="A11" s="50">
        <v>2011</v>
      </c>
      <c r="B11" s="22" t="s">
        <v>49</v>
      </c>
      <c r="C11" s="23">
        <v>98866.04</v>
      </c>
      <c r="D11" s="23">
        <v>102110.243</v>
      </c>
      <c r="E11" s="23">
        <v>112480.902</v>
      </c>
      <c r="F11" s="23">
        <v>93076.814</v>
      </c>
      <c r="G11" s="23">
        <v>86976.696</v>
      </c>
      <c r="H11" s="23">
        <v>89704.861</v>
      </c>
      <c r="I11" s="23">
        <v>84957.519</v>
      </c>
      <c r="J11" s="23">
        <v>106891.292</v>
      </c>
      <c r="K11" s="23">
        <v>153274.828</v>
      </c>
      <c r="L11" s="23">
        <v>191197.2</v>
      </c>
      <c r="M11" s="23">
        <v>130518.929</v>
      </c>
      <c r="N11" s="23">
        <v>121199.292</v>
      </c>
      <c r="O11" s="114">
        <f t="shared" si="0"/>
        <v>1371254.616</v>
      </c>
    </row>
    <row r="12" spans="1:15" s="51" customFormat="1" ht="15">
      <c r="A12" s="19">
        <v>2012</v>
      </c>
      <c r="B12" s="22" t="s">
        <v>50</v>
      </c>
      <c r="C12" s="23">
        <v>119913.17</v>
      </c>
      <c r="D12" s="23">
        <v>143215.254</v>
      </c>
      <c r="E12" s="23">
        <v>135794.334</v>
      </c>
      <c r="F12" s="23">
        <v>132709.54</v>
      </c>
      <c r="G12" s="23">
        <v>129480.432</v>
      </c>
      <c r="H12" s="23">
        <v>129191.799</v>
      </c>
      <c r="I12" s="23">
        <v>152798.154</v>
      </c>
      <c r="J12" s="23">
        <v>108519.027</v>
      </c>
      <c r="K12" s="23">
        <v>191004.951</v>
      </c>
      <c r="L12" s="23">
        <v>201217.644</v>
      </c>
      <c r="M12" s="23">
        <v>197149.31</v>
      </c>
      <c r="N12" s="23">
        <v>164467.815</v>
      </c>
      <c r="O12" s="114">
        <f t="shared" si="0"/>
        <v>1805461.43</v>
      </c>
    </row>
    <row r="13" spans="1:15" ht="15">
      <c r="A13" s="50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120564.148</v>
      </c>
      <c r="G13" s="23">
        <v>120484.284</v>
      </c>
      <c r="H13" s="23">
        <v>115348.858</v>
      </c>
      <c r="I13" s="23">
        <v>117945.897</v>
      </c>
      <c r="J13" s="23">
        <v>127586.099</v>
      </c>
      <c r="K13" s="23">
        <v>163599.703</v>
      </c>
      <c r="L13" s="23">
        <v>261522.829</v>
      </c>
      <c r="M13" s="23">
        <v>205432.622</v>
      </c>
      <c r="N13" s="23">
        <v>147962.684</v>
      </c>
      <c r="O13" s="114">
        <f t="shared" si="0"/>
        <v>1759660.241</v>
      </c>
    </row>
    <row r="14" spans="1:15" s="51" customFormat="1" ht="15">
      <c r="A14" s="19">
        <v>2012</v>
      </c>
      <c r="B14" s="22" t="s">
        <v>51</v>
      </c>
      <c r="C14" s="23">
        <v>14963.441</v>
      </c>
      <c r="D14" s="23">
        <v>15339.146</v>
      </c>
      <c r="E14" s="23">
        <v>19213.572</v>
      </c>
      <c r="F14" s="23">
        <v>15903.887</v>
      </c>
      <c r="G14" s="23">
        <v>15565.425</v>
      </c>
      <c r="H14" s="23">
        <v>15442.521</v>
      </c>
      <c r="I14" s="23">
        <v>14310.641</v>
      </c>
      <c r="J14" s="23">
        <v>11478.39</v>
      </c>
      <c r="K14" s="23">
        <v>17013.476</v>
      </c>
      <c r="L14" s="23">
        <v>15742.657</v>
      </c>
      <c r="M14" s="23">
        <v>19605.558</v>
      </c>
      <c r="N14" s="23">
        <v>26973.683</v>
      </c>
      <c r="O14" s="114">
        <f t="shared" si="0"/>
        <v>201552.397</v>
      </c>
    </row>
    <row r="15" spans="1:15" ht="15">
      <c r="A15" s="50">
        <v>2011</v>
      </c>
      <c r="B15" s="22" t="s">
        <v>51</v>
      </c>
      <c r="C15" s="23">
        <v>12383.137</v>
      </c>
      <c r="D15" s="23">
        <v>15468.188</v>
      </c>
      <c r="E15" s="23">
        <v>18261.711</v>
      </c>
      <c r="F15" s="23">
        <v>15946.489</v>
      </c>
      <c r="G15" s="23">
        <v>15627.039</v>
      </c>
      <c r="H15" s="23">
        <v>14249.245</v>
      </c>
      <c r="I15" s="23">
        <v>14972.038</v>
      </c>
      <c r="J15" s="23">
        <v>14495.428</v>
      </c>
      <c r="K15" s="23">
        <v>13679.129</v>
      </c>
      <c r="L15" s="23">
        <v>12205.368</v>
      </c>
      <c r="M15" s="23">
        <v>13247.612</v>
      </c>
      <c r="N15" s="23">
        <v>20389.146</v>
      </c>
      <c r="O15" s="114">
        <f t="shared" si="0"/>
        <v>180924.52999999997</v>
      </c>
    </row>
    <row r="16" spans="1:15" ht="15">
      <c r="A16" s="19">
        <v>2012</v>
      </c>
      <c r="B16" s="22" t="s">
        <v>159</v>
      </c>
      <c r="C16" s="23">
        <v>92500.611</v>
      </c>
      <c r="D16" s="23">
        <v>100557.644</v>
      </c>
      <c r="E16" s="23">
        <v>86358.92</v>
      </c>
      <c r="F16" s="23">
        <v>88475.812</v>
      </c>
      <c r="G16" s="23">
        <v>73133.077</v>
      </c>
      <c r="H16" s="23">
        <v>82236.959</v>
      </c>
      <c r="I16" s="23">
        <v>41072.54</v>
      </c>
      <c r="J16" s="23">
        <v>50651.633</v>
      </c>
      <c r="K16" s="23">
        <v>50528.899</v>
      </c>
      <c r="L16" s="23">
        <v>52096.954</v>
      </c>
      <c r="M16" s="23">
        <v>62176.769</v>
      </c>
      <c r="N16" s="23">
        <v>65921.175</v>
      </c>
      <c r="O16" s="114">
        <f t="shared" si="0"/>
        <v>845710.993</v>
      </c>
    </row>
    <row r="17" spans="1:15" ht="15">
      <c r="A17" s="50">
        <v>2011</v>
      </c>
      <c r="B17" s="22" t="s">
        <v>159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14">
        <f t="shared" si="0"/>
        <v>677121.162</v>
      </c>
    </row>
    <row r="18" spans="1:15" ht="15">
      <c r="A18" s="19">
        <v>2012</v>
      </c>
      <c r="B18" s="22" t="s">
        <v>128</v>
      </c>
      <c r="C18" s="23">
        <v>4758.446</v>
      </c>
      <c r="D18" s="23">
        <v>6736.869</v>
      </c>
      <c r="E18" s="23">
        <v>10413.361</v>
      </c>
      <c r="F18" s="23">
        <v>10505.583</v>
      </c>
      <c r="G18" s="23">
        <v>6052.704</v>
      </c>
      <c r="H18" s="23">
        <v>2650.817</v>
      </c>
      <c r="I18" s="23">
        <v>3160.44</v>
      </c>
      <c r="J18" s="23">
        <v>4540.86</v>
      </c>
      <c r="K18" s="23">
        <v>6216.154</v>
      </c>
      <c r="L18" s="23">
        <v>5068.724</v>
      </c>
      <c r="M18" s="23">
        <v>7099.804</v>
      </c>
      <c r="N18" s="23">
        <v>5972.892</v>
      </c>
      <c r="O18" s="114">
        <f t="shared" si="0"/>
        <v>73176.65400000001</v>
      </c>
    </row>
    <row r="19" spans="1:15" ht="15">
      <c r="A19" s="50">
        <v>2011</v>
      </c>
      <c r="B19" s="22" t="s">
        <v>128</v>
      </c>
      <c r="C19" s="23">
        <v>5261.606</v>
      </c>
      <c r="D19" s="23">
        <v>7341.169</v>
      </c>
      <c r="E19" s="23">
        <v>11813.872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4906.719</v>
      </c>
      <c r="M19" s="23">
        <v>4297.793</v>
      </c>
      <c r="N19" s="23">
        <v>5013.059</v>
      </c>
      <c r="O19" s="114">
        <f t="shared" si="0"/>
        <v>76285.184</v>
      </c>
    </row>
    <row r="20" spans="1:15" ht="15">
      <c r="A20" s="19">
        <v>2012</v>
      </c>
      <c r="B20" s="22" t="s">
        <v>110</v>
      </c>
      <c r="C20" s="23">
        <v>147496.635</v>
      </c>
      <c r="D20" s="23">
        <v>110684.017</v>
      </c>
      <c r="E20" s="23">
        <v>146892.81</v>
      </c>
      <c r="F20" s="23">
        <v>114467.039</v>
      </c>
      <c r="G20" s="23">
        <v>128538.175</v>
      </c>
      <c r="H20" s="23">
        <v>130903.087</v>
      </c>
      <c r="I20" s="23">
        <v>127556.259</v>
      </c>
      <c r="J20" s="23">
        <v>130048.645</v>
      </c>
      <c r="K20" s="23">
        <v>147648.581</v>
      </c>
      <c r="L20" s="23">
        <v>141165.909</v>
      </c>
      <c r="M20" s="23">
        <v>161510.83</v>
      </c>
      <c r="N20" s="23">
        <v>177364.515</v>
      </c>
      <c r="O20" s="114">
        <f t="shared" si="0"/>
        <v>1664276.5020000003</v>
      </c>
    </row>
    <row r="21" spans="1:15" ht="15">
      <c r="A21" s="50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113811.255</v>
      </c>
      <c r="K21" s="23">
        <v>124199.584</v>
      </c>
      <c r="L21" s="23">
        <v>131168.167</v>
      </c>
      <c r="M21" s="23">
        <v>130028.155</v>
      </c>
      <c r="N21" s="23">
        <v>145416.533</v>
      </c>
      <c r="O21" s="114">
        <f t="shared" si="0"/>
        <v>1418598.594</v>
      </c>
    </row>
    <row r="22" spans="1:15" ht="15">
      <c r="A22" s="19">
        <v>2012</v>
      </c>
      <c r="B22" s="22" t="s">
        <v>52</v>
      </c>
      <c r="C22" s="23">
        <v>265990.189</v>
      </c>
      <c r="D22" s="23">
        <v>294477.499</v>
      </c>
      <c r="E22" s="23">
        <v>330316.007</v>
      </c>
      <c r="F22" s="23">
        <v>306631.871</v>
      </c>
      <c r="G22" s="23">
        <v>329278.956</v>
      </c>
      <c r="H22" s="23">
        <v>328188.063</v>
      </c>
      <c r="I22" s="23">
        <v>321216.589</v>
      </c>
      <c r="J22" s="23">
        <v>313771.543</v>
      </c>
      <c r="K22" s="23">
        <v>326169.538</v>
      </c>
      <c r="L22" s="23">
        <v>322934.19</v>
      </c>
      <c r="M22" s="23">
        <v>365427.089</v>
      </c>
      <c r="N22" s="23">
        <v>361364.264</v>
      </c>
      <c r="O22" s="114">
        <f t="shared" si="0"/>
        <v>3865765.7980000004</v>
      </c>
    </row>
    <row r="23" spans="1:15" ht="15">
      <c r="A23" s="50">
        <v>2011</v>
      </c>
      <c r="B23" s="22" t="s">
        <v>52</v>
      </c>
      <c r="C23" s="23">
        <v>252040.17</v>
      </c>
      <c r="D23" s="23">
        <v>251245.768</v>
      </c>
      <c r="E23" s="23">
        <v>275696.29</v>
      </c>
      <c r="F23" s="23">
        <v>278559.059</v>
      </c>
      <c r="G23" s="23">
        <v>281257.296</v>
      </c>
      <c r="H23" s="23">
        <v>277477.924</v>
      </c>
      <c r="I23" s="23">
        <v>288214.043</v>
      </c>
      <c r="J23" s="23">
        <v>300636.735</v>
      </c>
      <c r="K23" s="23">
        <v>271069.578</v>
      </c>
      <c r="L23" s="23">
        <v>309470.656</v>
      </c>
      <c r="M23" s="23">
        <v>270279.649</v>
      </c>
      <c r="N23" s="23">
        <v>334374.584</v>
      </c>
      <c r="O23" s="114">
        <f t="shared" si="0"/>
        <v>3390321.7519999994</v>
      </c>
    </row>
    <row r="24" spans="1:15" ht="15">
      <c r="A24" s="19">
        <v>2012</v>
      </c>
      <c r="B24" s="20" t="s">
        <v>10</v>
      </c>
      <c r="C24" s="21">
        <v>8663176.832</v>
      </c>
      <c r="D24" s="21">
        <v>9278844.785</v>
      </c>
      <c r="E24" s="21">
        <v>10557375.032</v>
      </c>
      <c r="F24" s="21">
        <v>9505389.491</v>
      </c>
      <c r="G24" s="21">
        <v>9822426.53</v>
      </c>
      <c r="H24" s="21">
        <v>9832749.961</v>
      </c>
      <c r="I24" s="21">
        <v>8984999.036</v>
      </c>
      <c r="J24" s="21">
        <v>8769238.386</v>
      </c>
      <c r="K24" s="21">
        <v>9327782.765</v>
      </c>
      <c r="L24" s="21">
        <v>9684919.372</v>
      </c>
      <c r="M24" s="21">
        <v>10308570.01</v>
      </c>
      <c r="N24" s="21">
        <v>9634806.916</v>
      </c>
      <c r="O24" s="114">
        <f t="shared" si="0"/>
        <v>114370279.116</v>
      </c>
    </row>
    <row r="25" spans="1:15" ht="15">
      <c r="A25" s="50">
        <v>2011</v>
      </c>
      <c r="B25" s="20" t="s">
        <v>10</v>
      </c>
      <c r="C25" s="21">
        <v>7926245.85</v>
      </c>
      <c r="D25" s="21">
        <v>8510415.303</v>
      </c>
      <c r="E25" s="21">
        <v>9905789.024</v>
      </c>
      <c r="F25" s="21">
        <v>10095119.714</v>
      </c>
      <c r="G25" s="21">
        <v>9309263.298</v>
      </c>
      <c r="H25" s="21">
        <v>9696639.648</v>
      </c>
      <c r="I25" s="21">
        <v>9766223.249</v>
      </c>
      <c r="J25" s="21">
        <v>9244400.01</v>
      </c>
      <c r="K25" s="21">
        <v>8827850.039</v>
      </c>
      <c r="L25" s="21">
        <v>9711197.467</v>
      </c>
      <c r="M25" s="21">
        <v>8623268.169</v>
      </c>
      <c r="N25" s="21">
        <v>9837554.846</v>
      </c>
      <c r="O25" s="114">
        <f t="shared" si="0"/>
        <v>111453966.617</v>
      </c>
    </row>
    <row r="26" spans="1:15" ht="15">
      <c r="A26" s="19">
        <v>2012</v>
      </c>
      <c r="B26" s="22" t="s">
        <v>53</v>
      </c>
      <c r="C26" s="23">
        <v>585067.546</v>
      </c>
      <c r="D26" s="23">
        <v>634989.339</v>
      </c>
      <c r="E26" s="23">
        <v>722404.459</v>
      </c>
      <c r="F26" s="23">
        <v>645910.013</v>
      </c>
      <c r="G26" s="23">
        <v>680981.419</v>
      </c>
      <c r="H26" s="23">
        <v>636235.084</v>
      </c>
      <c r="I26" s="23">
        <v>580334.095</v>
      </c>
      <c r="J26" s="23">
        <v>613457.936</v>
      </c>
      <c r="K26" s="23">
        <v>693891.558</v>
      </c>
      <c r="L26" s="23">
        <v>663451.174</v>
      </c>
      <c r="M26" s="23">
        <v>766850.083</v>
      </c>
      <c r="N26" s="23">
        <v>626128.898</v>
      </c>
      <c r="O26" s="114">
        <f t="shared" si="0"/>
        <v>7849701.603999998</v>
      </c>
    </row>
    <row r="27" spans="1:15" ht="15">
      <c r="A27" s="50">
        <v>2011</v>
      </c>
      <c r="B27" s="22" t="s">
        <v>53</v>
      </c>
      <c r="C27" s="23">
        <v>606827.172</v>
      </c>
      <c r="D27" s="23">
        <v>627615.171</v>
      </c>
      <c r="E27" s="23">
        <v>733005.089</v>
      </c>
      <c r="F27" s="23">
        <v>757100.247</v>
      </c>
      <c r="G27" s="23">
        <v>695638.286</v>
      </c>
      <c r="H27" s="23">
        <v>675633.261</v>
      </c>
      <c r="I27" s="23">
        <v>623638.052</v>
      </c>
      <c r="J27" s="23">
        <v>615513.52</v>
      </c>
      <c r="K27" s="23">
        <v>628127.614</v>
      </c>
      <c r="L27" s="23">
        <v>700215.896</v>
      </c>
      <c r="M27" s="23">
        <v>631670.246</v>
      </c>
      <c r="N27" s="23">
        <v>650978.999</v>
      </c>
      <c r="O27" s="114">
        <f t="shared" si="0"/>
        <v>7945963.553</v>
      </c>
    </row>
    <row r="28" spans="1:15" ht="15">
      <c r="A28" s="19">
        <v>2012</v>
      </c>
      <c r="B28" s="22" t="s">
        <v>54</v>
      </c>
      <c r="C28" s="23">
        <v>89789.863</v>
      </c>
      <c r="D28" s="23">
        <v>103612.693</v>
      </c>
      <c r="E28" s="23">
        <v>150196.091</v>
      </c>
      <c r="F28" s="23">
        <v>122722.98</v>
      </c>
      <c r="G28" s="23">
        <v>128162.413</v>
      </c>
      <c r="H28" s="23">
        <v>139325.781</v>
      </c>
      <c r="I28" s="23">
        <v>161916.828</v>
      </c>
      <c r="J28" s="23">
        <v>137298.822</v>
      </c>
      <c r="K28" s="23">
        <v>146944.427</v>
      </c>
      <c r="L28" s="23">
        <v>134759.623</v>
      </c>
      <c r="M28" s="23">
        <v>157573.315</v>
      </c>
      <c r="N28" s="23">
        <v>132766.237</v>
      </c>
      <c r="O28" s="114">
        <f t="shared" si="0"/>
        <v>1605069.0729999996</v>
      </c>
    </row>
    <row r="29" spans="1:15" ht="15">
      <c r="A29" s="50">
        <v>2011</v>
      </c>
      <c r="B29" s="22" t="s">
        <v>54</v>
      </c>
      <c r="C29" s="23">
        <v>89242.394</v>
      </c>
      <c r="D29" s="23">
        <v>101715.36</v>
      </c>
      <c r="E29" s="23">
        <v>112329.673</v>
      </c>
      <c r="F29" s="23">
        <v>113094.118</v>
      </c>
      <c r="G29" s="23">
        <v>112830.945</v>
      </c>
      <c r="H29" s="23">
        <v>132546.678</v>
      </c>
      <c r="I29" s="23">
        <v>153335.013</v>
      </c>
      <c r="J29" s="23">
        <v>152714.13</v>
      </c>
      <c r="K29" s="23">
        <v>107140.215</v>
      </c>
      <c r="L29" s="23">
        <v>139255.67</v>
      </c>
      <c r="M29" s="23">
        <v>100838.505</v>
      </c>
      <c r="N29" s="23">
        <v>164551.371</v>
      </c>
      <c r="O29" s="114">
        <f t="shared" si="0"/>
        <v>1479594.072</v>
      </c>
    </row>
    <row r="30" spans="1:15" s="51" customFormat="1" ht="15">
      <c r="A30" s="19">
        <v>2012</v>
      </c>
      <c r="B30" s="22" t="s">
        <v>55</v>
      </c>
      <c r="C30" s="23">
        <v>132684.359</v>
      </c>
      <c r="D30" s="23">
        <v>148772.826</v>
      </c>
      <c r="E30" s="23">
        <v>166441.733</v>
      </c>
      <c r="F30" s="23">
        <v>167716.014</v>
      </c>
      <c r="G30" s="23">
        <v>172038.04</v>
      </c>
      <c r="H30" s="23">
        <v>155001.51</v>
      </c>
      <c r="I30" s="23">
        <v>164713.269</v>
      </c>
      <c r="J30" s="23">
        <v>161429.992</v>
      </c>
      <c r="K30" s="23">
        <v>168110.408</v>
      </c>
      <c r="L30" s="23">
        <v>188513.752</v>
      </c>
      <c r="M30" s="23">
        <v>197564.845</v>
      </c>
      <c r="N30" s="23">
        <v>188954.379</v>
      </c>
      <c r="O30" s="114">
        <f t="shared" si="0"/>
        <v>2011941.1270000003</v>
      </c>
    </row>
    <row r="31" spans="1:15" ht="15">
      <c r="A31" s="50">
        <v>2011</v>
      </c>
      <c r="B31" s="22" t="s">
        <v>55</v>
      </c>
      <c r="C31" s="23">
        <v>101351.911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134004.294</v>
      </c>
      <c r="J31" s="23">
        <v>145109.375</v>
      </c>
      <c r="K31" s="23">
        <v>135948.61</v>
      </c>
      <c r="L31" s="23">
        <v>169751.836</v>
      </c>
      <c r="M31" s="23">
        <v>152720.682</v>
      </c>
      <c r="N31" s="23">
        <v>163361.229</v>
      </c>
      <c r="O31" s="114">
        <f t="shared" si="0"/>
        <v>1628651.985</v>
      </c>
    </row>
    <row r="32" spans="1:15" ht="15">
      <c r="A32" s="19">
        <v>2012</v>
      </c>
      <c r="B32" s="22" t="s">
        <v>80</v>
      </c>
      <c r="C32" s="23">
        <v>1303287.7</v>
      </c>
      <c r="D32" s="23">
        <v>1387109.16</v>
      </c>
      <c r="E32" s="23">
        <v>1642081.649</v>
      </c>
      <c r="F32" s="24">
        <v>1482239.077</v>
      </c>
      <c r="G32" s="24">
        <v>1481751.809</v>
      </c>
      <c r="H32" s="24">
        <v>1384542.493</v>
      </c>
      <c r="I32" s="24">
        <v>1295901.082</v>
      </c>
      <c r="J32" s="24">
        <v>1457463.23</v>
      </c>
      <c r="K32" s="24">
        <v>1476395.746</v>
      </c>
      <c r="L32" s="24">
        <v>1634282.651</v>
      </c>
      <c r="M32" s="24">
        <v>1586995.381</v>
      </c>
      <c r="N32" s="24">
        <v>1410344.429</v>
      </c>
      <c r="O32" s="114">
        <f t="shared" si="0"/>
        <v>17542394.407</v>
      </c>
    </row>
    <row r="33" spans="1:15" ht="15">
      <c r="A33" s="50">
        <v>2011</v>
      </c>
      <c r="B33" s="22" t="s">
        <v>80</v>
      </c>
      <c r="C33" s="23">
        <v>1180665.065</v>
      </c>
      <c r="D33" s="23">
        <v>1144177.736</v>
      </c>
      <c r="E33" s="23">
        <v>1296711.348</v>
      </c>
      <c r="F33" s="23">
        <v>1553983.336</v>
      </c>
      <c r="G33" s="23">
        <v>1380215.821</v>
      </c>
      <c r="H33" s="23">
        <v>1380911.352</v>
      </c>
      <c r="I33" s="23">
        <v>1300824.045</v>
      </c>
      <c r="J33" s="23">
        <v>1446048.197</v>
      </c>
      <c r="K33" s="23">
        <v>1221979.632</v>
      </c>
      <c r="L33" s="23">
        <v>1342505.835</v>
      </c>
      <c r="M33" s="23">
        <v>1172984.685</v>
      </c>
      <c r="N33" s="23">
        <v>1344531.751</v>
      </c>
      <c r="O33" s="114">
        <f t="shared" si="0"/>
        <v>15765538.803</v>
      </c>
    </row>
    <row r="34" spans="1:15" ht="15">
      <c r="A34" s="19">
        <v>2012</v>
      </c>
      <c r="B34" s="22" t="s">
        <v>56</v>
      </c>
      <c r="C34" s="23">
        <v>1226924.43</v>
      </c>
      <c r="D34" s="23">
        <v>1303178.685</v>
      </c>
      <c r="E34" s="23">
        <v>1477226.842</v>
      </c>
      <c r="F34" s="23">
        <v>1216169.765</v>
      </c>
      <c r="G34" s="23">
        <v>1287274.095</v>
      </c>
      <c r="H34" s="23">
        <v>1396841.078</v>
      </c>
      <c r="I34" s="23">
        <v>1402492.669</v>
      </c>
      <c r="J34" s="23">
        <v>1299437.841</v>
      </c>
      <c r="K34" s="23">
        <v>1366686.519</v>
      </c>
      <c r="L34" s="23">
        <v>1285810.643</v>
      </c>
      <c r="M34" s="23">
        <v>1442570.43</v>
      </c>
      <c r="N34" s="23">
        <v>1383485.567</v>
      </c>
      <c r="O34" s="114">
        <f t="shared" si="0"/>
        <v>16088098.563999997</v>
      </c>
    </row>
    <row r="35" spans="1:15" ht="15">
      <c r="A35" s="50">
        <v>2011</v>
      </c>
      <c r="B35" s="22" t="s">
        <v>56</v>
      </c>
      <c r="C35" s="23">
        <v>1297698.474</v>
      </c>
      <c r="D35" s="23">
        <v>1289244.117</v>
      </c>
      <c r="E35" s="23">
        <v>1414220.28</v>
      </c>
      <c r="F35" s="23">
        <v>1393247.836</v>
      </c>
      <c r="G35" s="23">
        <v>1288370.401</v>
      </c>
      <c r="H35" s="23">
        <v>1470287.399</v>
      </c>
      <c r="I35" s="23">
        <v>1606697.886</v>
      </c>
      <c r="J35" s="23">
        <v>1493101.711</v>
      </c>
      <c r="K35" s="23">
        <v>1102975.984</v>
      </c>
      <c r="L35" s="23">
        <v>1309084.529</v>
      </c>
      <c r="M35" s="23">
        <v>1152441.584</v>
      </c>
      <c r="N35" s="23">
        <v>1336367.221</v>
      </c>
      <c r="O35" s="114">
        <f t="shared" si="0"/>
        <v>16153737.421999998</v>
      </c>
    </row>
    <row r="36" spans="1:15" ht="15">
      <c r="A36" s="19">
        <v>2012</v>
      </c>
      <c r="B36" s="22" t="s">
        <v>118</v>
      </c>
      <c r="C36" s="23">
        <v>1581193.423</v>
      </c>
      <c r="D36" s="23">
        <v>1637574.495</v>
      </c>
      <c r="E36" s="23">
        <v>1906577.696</v>
      </c>
      <c r="F36" s="23">
        <v>1630308.985</v>
      </c>
      <c r="G36" s="23">
        <v>1653865.654</v>
      </c>
      <c r="H36" s="23">
        <v>1605166.647</v>
      </c>
      <c r="I36" s="23">
        <v>1451065.729</v>
      </c>
      <c r="J36" s="23">
        <v>1068499.323</v>
      </c>
      <c r="K36" s="23">
        <v>1498820.054</v>
      </c>
      <c r="L36" s="23">
        <v>1632532.828</v>
      </c>
      <c r="M36" s="23">
        <v>1758957.828</v>
      </c>
      <c r="N36" s="23">
        <v>1638864.11</v>
      </c>
      <c r="O36" s="114">
        <f t="shared" si="0"/>
        <v>19063426.772</v>
      </c>
    </row>
    <row r="37" spans="1:15" ht="15">
      <c r="A37" s="50">
        <v>2011</v>
      </c>
      <c r="B37" s="22" t="s">
        <v>118</v>
      </c>
      <c r="C37" s="23">
        <v>1467177.607</v>
      </c>
      <c r="D37" s="23">
        <v>1609656.18</v>
      </c>
      <c r="E37" s="23">
        <v>1933301.02</v>
      </c>
      <c r="F37" s="23">
        <v>1769826.8</v>
      </c>
      <c r="G37" s="23">
        <v>1655309.019</v>
      </c>
      <c r="H37" s="23">
        <v>1771457.264</v>
      </c>
      <c r="I37" s="23">
        <v>1886352.716</v>
      </c>
      <c r="J37" s="23">
        <v>1288720.274</v>
      </c>
      <c r="K37" s="23">
        <v>1636396.176</v>
      </c>
      <c r="L37" s="23">
        <v>1764543.423</v>
      </c>
      <c r="M37" s="23">
        <v>1603505.744</v>
      </c>
      <c r="N37" s="23">
        <v>1734816.989</v>
      </c>
      <c r="O37" s="114">
        <f t="shared" si="0"/>
        <v>20121063.212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109678.354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63442.074</v>
      </c>
      <c r="K38" s="23">
        <v>16401.631</v>
      </c>
      <c r="L38" s="23">
        <v>34284.199</v>
      </c>
      <c r="M38" s="23">
        <v>75369.153</v>
      </c>
      <c r="N38" s="23">
        <v>99579.066</v>
      </c>
      <c r="O38" s="114">
        <f t="shared" si="0"/>
        <v>811245.7660000002</v>
      </c>
    </row>
    <row r="39" spans="1:15" ht="15">
      <c r="A39" s="50">
        <v>2011</v>
      </c>
      <c r="B39" s="22" t="s">
        <v>121</v>
      </c>
      <c r="C39" s="23">
        <v>70099.577</v>
      </c>
      <c r="D39" s="23">
        <v>74547.076</v>
      </c>
      <c r="E39" s="23">
        <v>166469.742</v>
      </c>
      <c r="F39" s="23">
        <v>235073.948</v>
      </c>
      <c r="G39" s="23">
        <v>86505.973</v>
      </c>
      <c r="H39" s="23">
        <v>123561.78</v>
      </c>
      <c r="I39" s="23">
        <v>233362.186</v>
      </c>
      <c r="J39" s="23">
        <v>60631.329</v>
      </c>
      <c r="K39" s="23">
        <v>82931.339</v>
      </c>
      <c r="L39" s="23">
        <v>82872.814</v>
      </c>
      <c r="M39" s="23">
        <v>26940.287</v>
      </c>
      <c r="N39" s="23">
        <v>78681.887</v>
      </c>
      <c r="O39" s="114">
        <f t="shared" si="0"/>
        <v>1321677.938</v>
      </c>
    </row>
    <row r="40" spans="1:15" ht="15">
      <c r="A40" s="19">
        <v>2012</v>
      </c>
      <c r="B40" s="22" t="s">
        <v>111</v>
      </c>
      <c r="C40" s="23">
        <v>819189.447</v>
      </c>
      <c r="D40" s="23">
        <v>949113.354</v>
      </c>
      <c r="E40" s="23">
        <v>1131323.643</v>
      </c>
      <c r="F40" s="23">
        <v>1051367.417</v>
      </c>
      <c r="G40" s="23">
        <v>1048466.254</v>
      </c>
      <c r="H40" s="23">
        <v>957802.614</v>
      </c>
      <c r="I40" s="23">
        <v>865960.139</v>
      </c>
      <c r="J40" s="23">
        <v>953474.885</v>
      </c>
      <c r="K40" s="23">
        <v>973851.507</v>
      </c>
      <c r="L40" s="23">
        <v>983155.319</v>
      </c>
      <c r="M40" s="23">
        <v>1071973.77</v>
      </c>
      <c r="N40" s="23">
        <v>1005994.62</v>
      </c>
      <c r="O40" s="114">
        <f t="shared" si="0"/>
        <v>11811672.968999999</v>
      </c>
    </row>
    <row r="41" spans="1:15" ht="15">
      <c r="A41" s="50">
        <v>2011</v>
      </c>
      <c r="B41" s="22" t="s">
        <v>111</v>
      </c>
      <c r="C41" s="23">
        <v>737758.505</v>
      </c>
      <c r="D41" s="23">
        <v>759274.06</v>
      </c>
      <c r="E41" s="23">
        <v>924385.743</v>
      </c>
      <c r="F41" s="23">
        <v>880411.423</v>
      </c>
      <c r="G41" s="23">
        <v>868874.33</v>
      </c>
      <c r="H41" s="23">
        <v>889503.803</v>
      </c>
      <c r="I41" s="23">
        <v>868793.092</v>
      </c>
      <c r="J41" s="23">
        <v>1026250.802</v>
      </c>
      <c r="K41" s="23">
        <v>1003885.105</v>
      </c>
      <c r="L41" s="23">
        <v>1071017.251</v>
      </c>
      <c r="M41" s="23">
        <v>1035770.515</v>
      </c>
      <c r="N41" s="23">
        <v>1118658.247</v>
      </c>
      <c r="O41" s="114">
        <f t="shared" si="0"/>
        <v>11184582.876</v>
      </c>
    </row>
    <row r="42" spans="1:15" ht="15">
      <c r="A42" s="19">
        <v>2012</v>
      </c>
      <c r="B42" s="22" t="s">
        <v>57</v>
      </c>
      <c r="C42" s="23">
        <v>385590.448</v>
      </c>
      <c r="D42" s="23">
        <v>418134.095</v>
      </c>
      <c r="E42" s="23">
        <v>464892.939</v>
      </c>
      <c r="F42" s="23">
        <v>449915.756</v>
      </c>
      <c r="G42" s="23">
        <v>481404.62</v>
      </c>
      <c r="H42" s="23">
        <v>471170.597</v>
      </c>
      <c r="I42" s="23">
        <v>434192.343</v>
      </c>
      <c r="J42" s="23">
        <v>408301.838</v>
      </c>
      <c r="K42" s="23">
        <v>416080.226</v>
      </c>
      <c r="L42" s="23">
        <v>442669.242</v>
      </c>
      <c r="M42" s="23">
        <v>499211.516</v>
      </c>
      <c r="N42" s="23">
        <v>455959.972</v>
      </c>
      <c r="O42" s="114">
        <f t="shared" si="0"/>
        <v>5327523.591999999</v>
      </c>
    </row>
    <row r="43" spans="1:15" ht="15">
      <c r="A43" s="50">
        <v>2011</v>
      </c>
      <c r="B43" s="22" t="s">
        <v>57</v>
      </c>
      <c r="C43" s="23">
        <v>339715.874</v>
      </c>
      <c r="D43" s="23">
        <v>331234.348</v>
      </c>
      <c r="E43" s="23">
        <v>427589.139</v>
      </c>
      <c r="F43" s="23">
        <v>412450.687</v>
      </c>
      <c r="G43" s="23">
        <v>419825.965</v>
      </c>
      <c r="H43" s="23">
        <v>428861.74</v>
      </c>
      <c r="I43" s="23">
        <v>422772.42</v>
      </c>
      <c r="J43" s="23">
        <v>427896.488</v>
      </c>
      <c r="K43" s="23">
        <v>368529.011</v>
      </c>
      <c r="L43" s="23">
        <v>437431.32</v>
      </c>
      <c r="M43" s="23">
        <v>395828.919</v>
      </c>
      <c r="N43" s="23">
        <v>487198.716</v>
      </c>
      <c r="O43" s="114">
        <f t="shared" si="0"/>
        <v>4899334.626999999</v>
      </c>
    </row>
    <row r="44" spans="1:15" ht="15">
      <c r="A44" s="19">
        <v>2012</v>
      </c>
      <c r="B44" s="22" t="s">
        <v>81</v>
      </c>
      <c r="C44" s="23">
        <v>479401.104</v>
      </c>
      <c r="D44" s="23">
        <v>500030.955</v>
      </c>
      <c r="E44" s="23">
        <v>576687.668</v>
      </c>
      <c r="F44" s="23">
        <v>513373.002</v>
      </c>
      <c r="G44" s="23">
        <v>570105.452</v>
      </c>
      <c r="H44" s="23">
        <v>560973.444</v>
      </c>
      <c r="I44" s="23">
        <v>513928.622</v>
      </c>
      <c r="J44" s="23">
        <v>491706.293</v>
      </c>
      <c r="K44" s="23">
        <v>515138.797</v>
      </c>
      <c r="L44" s="23">
        <v>507650.537</v>
      </c>
      <c r="M44" s="23">
        <v>600200.484</v>
      </c>
      <c r="N44" s="23">
        <v>538012.692</v>
      </c>
      <c r="O44" s="114">
        <f t="shared" si="0"/>
        <v>6367209.05</v>
      </c>
    </row>
    <row r="45" spans="1:15" ht="15">
      <c r="A45" s="50">
        <v>2011</v>
      </c>
      <c r="B45" s="22" t="s">
        <v>81</v>
      </c>
      <c r="C45" s="23">
        <v>459120.651</v>
      </c>
      <c r="D45" s="23">
        <v>488052.602</v>
      </c>
      <c r="E45" s="23">
        <v>545886.481</v>
      </c>
      <c r="F45" s="23">
        <v>552607.754</v>
      </c>
      <c r="G45" s="23">
        <v>535672.197</v>
      </c>
      <c r="H45" s="23">
        <v>558967.206</v>
      </c>
      <c r="I45" s="23">
        <v>522388.748</v>
      </c>
      <c r="J45" s="23">
        <v>558214.716</v>
      </c>
      <c r="K45" s="23">
        <v>512398.582</v>
      </c>
      <c r="L45" s="23">
        <v>528517.306</v>
      </c>
      <c r="M45" s="23">
        <v>490881.508</v>
      </c>
      <c r="N45" s="23">
        <v>530587.372</v>
      </c>
      <c r="O45" s="114">
        <f t="shared" si="0"/>
        <v>6283295.123000002</v>
      </c>
    </row>
    <row r="46" spans="1:15" ht="15">
      <c r="A46" s="19">
        <v>2012</v>
      </c>
      <c r="B46" s="22" t="s">
        <v>135</v>
      </c>
      <c r="C46" s="23">
        <v>1223619.313</v>
      </c>
      <c r="D46" s="23">
        <v>1360029.884</v>
      </c>
      <c r="E46" s="23">
        <v>1328319.528</v>
      </c>
      <c r="F46" s="23">
        <v>1328599.319</v>
      </c>
      <c r="G46" s="23">
        <v>1345491.848</v>
      </c>
      <c r="H46" s="23">
        <v>1481523.182</v>
      </c>
      <c r="I46" s="23">
        <v>1247749.662</v>
      </c>
      <c r="J46" s="23">
        <v>1277142.518</v>
      </c>
      <c r="K46" s="23">
        <v>1197471.241</v>
      </c>
      <c r="L46" s="23">
        <v>1331328.586</v>
      </c>
      <c r="M46" s="23">
        <v>1180762.687</v>
      </c>
      <c r="N46" s="23">
        <v>1261860.7</v>
      </c>
      <c r="O46" s="114">
        <f t="shared" si="0"/>
        <v>15563898.467999998</v>
      </c>
    </row>
    <row r="47" spans="1:15" ht="15">
      <c r="A47" s="50">
        <v>2011</v>
      </c>
      <c r="B47" s="22" t="s">
        <v>135</v>
      </c>
      <c r="C47" s="23">
        <v>971381.632</v>
      </c>
      <c r="D47" s="23">
        <v>1286297.424</v>
      </c>
      <c r="E47" s="23">
        <v>1382552.943</v>
      </c>
      <c r="F47" s="23">
        <v>1455420.439</v>
      </c>
      <c r="G47" s="23">
        <v>1330886.296</v>
      </c>
      <c r="H47" s="23">
        <v>1300013.453</v>
      </c>
      <c r="I47" s="23">
        <v>1237012.601</v>
      </c>
      <c r="J47" s="23">
        <v>1225765.21</v>
      </c>
      <c r="K47" s="23">
        <v>1271588.428</v>
      </c>
      <c r="L47" s="23">
        <v>1313140.544</v>
      </c>
      <c r="M47" s="23">
        <v>1120150.403</v>
      </c>
      <c r="N47" s="23">
        <v>1401222.465</v>
      </c>
      <c r="O47" s="114">
        <f t="shared" si="0"/>
        <v>15295431.838</v>
      </c>
    </row>
    <row r="48" spans="1:15" ht="15">
      <c r="A48" s="19">
        <v>2012</v>
      </c>
      <c r="B48" s="22" t="s">
        <v>144</v>
      </c>
      <c r="C48" s="23">
        <v>207879.164</v>
      </c>
      <c r="D48" s="23">
        <v>235540.027</v>
      </c>
      <c r="E48" s="23">
        <v>280002.698</v>
      </c>
      <c r="F48" s="23">
        <v>271031.641</v>
      </c>
      <c r="G48" s="23">
        <v>297739.019</v>
      </c>
      <c r="H48" s="23">
        <v>285930.356</v>
      </c>
      <c r="I48" s="23">
        <v>256546.178</v>
      </c>
      <c r="J48" s="23">
        <v>255122.979</v>
      </c>
      <c r="K48" s="23">
        <v>249674.581</v>
      </c>
      <c r="L48" s="23">
        <v>259920.362</v>
      </c>
      <c r="M48" s="23">
        <v>263854.481</v>
      </c>
      <c r="N48" s="23">
        <v>239008.014</v>
      </c>
      <c r="O48" s="114">
        <f t="shared" si="0"/>
        <v>3102249.5000000005</v>
      </c>
    </row>
    <row r="49" spans="1:15" ht="15">
      <c r="A49" s="50">
        <v>2011</v>
      </c>
      <c r="B49" s="22" t="s">
        <v>144</v>
      </c>
      <c r="C49" s="23">
        <v>223607.069</v>
      </c>
      <c r="D49" s="23">
        <v>226694.168</v>
      </c>
      <c r="E49" s="23">
        <v>273869.356</v>
      </c>
      <c r="F49" s="23">
        <v>280114.798</v>
      </c>
      <c r="G49" s="23">
        <v>291740.609</v>
      </c>
      <c r="H49" s="23">
        <v>273234.257</v>
      </c>
      <c r="I49" s="23">
        <v>277434.465</v>
      </c>
      <c r="J49" s="23">
        <v>294468.498</v>
      </c>
      <c r="K49" s="23">
        <v>271518.389</v>
      </c>
      <c r="L49" s="23">
        <v>272518.616</v>
      </c>
      <c r="M49" s="23">
        <v>230425.897</v>
      </c>
      <c r="N49" s="23">
        <v>245620.082</v>
      </c>
      <c r="O49" s="114">
        <f t="shared" si="0"/>
        <v>3161246.204</v>
      </c>
    </row>
    <row r="50" spans="1:15" ht="15">
      <c r="A50" s="19">
        <v>2012</v>
      </c>
      <c r="B50" s="22" t="s">
        <v>143</v>
      </c>
      <c r="C50" s="23">
        <v>271119.294</v>
      </c>
      <c r="D50" s="23">
        <v>131826.074</v>
      </c>
      <c r="E50" s="23">
        <v>135715.158</v>
      </c>
      <c r="F50" s="23">
        <v>153155.737</v>
      </c>
      <c r="G50" s="23">
        <v>153287.971</v>
      </c>
      <c r="H50" s="23">
        <v>166537.722</v>
      </c>
      <c r="I50" s="23">
        <v>135379.082</v>
      </c>
      <c r="J50" s="23">
        <v>157086.291</v>
      </c>
      <c r="K50" s="23">
        <v>179432.209</v>
      </c>
      <c r="L50" s="23">
        <v>181715.603</v>
      </c>
      <c r="M50" s="23">
        <v>251216.836</v>
      </c>
      <c r="N50" s="23">
        <v>166612.255</v>
      </c>
      <c r="O50" s="114">
        <f t="shared" si="0"/>
        <v>2083084.2319999998</v>
      </c>
    </row>
    <row r="51" spans="1:15" ht="15">
      <c r="A51" s="50">
        <v>2011</v>
      </c>
      <c r="B51" s="22" t="s">
        <v>143</v>
      </c>
      <c r="C51" s="23">
        <v>86201.078</v>
      </c>
      <c r="D51" s="23">
        <v>115831.09</v>
      </c>
      <c r="E51" s="23">
        <v>147466.569</v>
      </c>
      <c r="F51" s="23">
        <v>130592.933</v>
      </c>
      <c r="G51" s="23">
        <v>101320.673</v>
      </c>
      <c r="H51" s="23">
        <v>116134.27</v>
      </c>
      <c r="I51" s="23">
        <v>113746.42</v>
      </c>
      <c r="J51" s="23">
        <v>106907.914</v>
      </c>
      <c r="K51" s="23">
        <v>116222.128</v>
      </c>
      <c r="L51" s="23">
        <v>167910.245</v>
      </c>
      <c r="M51" s="23">
        <v>147964.444</v>
      </c>
      <c r="N51" s="23">
        <v>113993.771</v>
      </c>
      <c r="O51" s="114">
        <f t="shared" si="0"/>
        <v>1464291.535</v>
      </c>
    </row>
    <row r="52" spans="1:15" ht="15">
      <c r="A52" s="117">
        <v>2012</v>
      </c>
      <c r="B52" s="22" t="s">
        <v>158</v>
      </c>
      <c r="C52" s="23">
        <v>59875.496</v>
      </c>
      <c r="D52" s="23">
        <v>63941.191</v>
      </c>
      <c r="E52" s="23">
        <v>120382.166</v>
      </c>
      <c r="F52" s="23">
        <v>101378.409</v>
      </c>
      <c r="G52" s="23">
        <v>129529.722</v>
      </c>
      <c r="H52" s="23">
        <v>162023.815</v>
      </c>
      <c r="I52" s="23">
        <v>79038.222</v>
      </c>
      <c r="J52" s="23">
        <v>114212.635</v>
      </c>
      <c r="K52" s="23">
        <v>94123.309</v>
      </c>
      <c r="L52" s="23">
        <v>77603.591</v>
      </c>
      <c r="M52" s="23">
        <v>87016.923</v>
      </c>
      <c r="N52" s="23">
        <v>173245.108</v>
      </c>
      <c r="O52" s="114">
        <f t="shared" si="0"/>
        <v>1262370.587</v>
      </c>
    </row>
    <row r="53" spans="1:15" ht="15">
      <c r="A53" s="50">
        <v>2011</v>
      </c>
      <c r="B53" s="22" t="s">
        <v>158</v>
      </c>
      <c r="C53" s="23">
        <v>43596.851</v>
      </c>
      <c r="D53" s="23">
        <v>59208.924</v>
      </c>
      <c r="E53" s="23">
        <v>63979.155</v>
      </c>
      <c r="F53" s="23">
        <v>55857.294</v>
      </c>
      <c r="G53" s="23">
        <v>60876.534</v>
      </c>
      <c r="H53" s="23">
        <v>83400.014</v>
      </c>
      <c r="I53" s="23">
        <v>72947.322</v>
      </c>
      <c r="J53" s="23">
        <v>71744.61</v>
      </c>
      <c r="K53" s="23">
        <v>63903.799</v>
      </c>
      <c r="L53" s="23">
        <v>85530.4</v>
      </c>
      <c r="M53" s="23">
        <v>72544.237</v>
      </c>
      <c r="N53" s="23">
        <v>150255.921</v>
      </c>
      <c r="O53" s="114">
        <f t="shared" si="0"/>
        <v>883845.061</v>
      </c>
    </row>
    <row r="54" spans="1:15" ht="15">
      <c r="A54" s="117">
        <v>2012</v>
      </c>
      <c r="B54" s="22" t="s">
        <v>154</v>
      </c>
      <c r="C54" s="23">
        <v>255888.118</v>
      </c>
      <c r="D54" s="23">
        <v>289914.839</v>
      </c>
      <c r="E54" s="23">
        <v>349945.394</v>
      </c>
      <c r="F54" s="23">
        <v>318172.737</v>
      </c>
      <c r="G54" s="23">
        <v>339274.377</v>
      </c>
      <c r="H54" s="23">
        <v>318273.956</v>
      </c>
      <c r="I54" s="23">
        <v>303452.854</v>
      </c>
      <c r="J54" s="23">
        <v>305040.938</v>
      </c>
      <c r="K54" s="23">
        <v>328492.623</v>
      </c>
      <c r="L54" s="23">
        <v>321562.479</v>
      </c>
      <c r="M54" s="23">
        <v>361755.777</v>
      </c>
      <c r="N54" s="23">
        <v>306168.297</v>
      </c>
      <c r="O54" s="114">
        <f t="shared" si="0"/>
        <v>3797942.3890000004</v>
      </c>
    </row>
    <row r="55" spans="1:15" ht="15">
      <c r="A55" s="50">
        <v>2011</v>
      </c>
      <c r="B55" s="22" t="s">
        <v>154</v>
      </c>
      <c r="C55" s="23">
        <v>247292.425</v>
      </c>
      <c r="D55" s="23">
        <v>284892.303</v>
      </c>
      <c r="E55" s="23">
        <v>354141.028</v>
      </c>
      <c r="F55" s="23">
        <v>364927.1</v>
      </c>
      <c r="G55" s="23">
        <v>337656.474</v>
      </c>
      <c r="H55" s="23">
        <v>351884.314</v>
      </c>
      <c r="I55" s="23">
        <v>307885.183</v>
      </c>
      <c r="J55" s="23">
        <v>326173.459</v>
      </c>
      <c r="K55" s="23">
        <v>300227.771</v>
      </c>
      <c r="L55" s="23">
        <v>321893.609</v>
      </c>
      <c r="M55" s="23">
        <v>283833.251</v>
      </c>
      <c r="N55" s="23">
        <v>311412.294</v>
      </c>
      <c r="O55" s="114">
        <f t="shared" si="0"/>
        <v>3792219.211</v>
      </c>
    </row>
    <row r="56" spans="1:15" ht="15">
      <c r="A56" s="19">
        <v>2012</v>
      </c>
      <c r="B56" s="22" t="s">
        <v>58</v>
      </c>
      <c r="C56" s="23">
        <v>5625.443</v>
      </c>
      <c r="D56" s="23">
        <v>5398.814</v>
      </c>
      <c r="E56" s="23">
        <v>7996.124</v>
      </c>
      <c r="F56" s="23">
        <v>8023.009</v>
      </c>
      <c r="G56" s="23">
        <v>9423.826</v>
      </c>
      <c r="H56" s="23">
        <v>7115.094</v>
      </c>
      <c r="I56" s="23">
        <v>6282.129</v>
      </c>
      <c r="J56" s="23">
        <v>6120.791</v>
      </c>
      <c r="K56" s="23">
        <v>6267.929</v>
      </c>
      <c r="L56" s="23">
        <v>5678.786</v>
      </c>
      <c r="M56" s="23">
        <v>6696.502</v>
      </c>
      <c r="N56" s="23">
        <v>7822.571</v>
      </c>
      <c r="O56" s="114">
        <f t="shared" si="0"/>
        <v>82451.01800000001</v>
      </c>
    </row>
    <row r="57" spans="1:15" ht="15">
      <c r="A57" s="50">
        <v>2011</v>
      </c>
      <c r="B57" s="22" t="s">
        <v>58</v>
      </c>
      <c r="C57" s="23">
        <v>4509.566</v>
      </c>
      <c r="D57" s="23">
        <v>6953.794</v>
      </c>
      <c r="E57" s="23">
        <v>8590.11</v>
      </c>
      <c r="F57" s="23">
        <v>7872.782</v>
      </c>
      <c r="G57" s="23">
        <v>8872.295</v>
      </c>
      <c r="H57" s="23">
        <v>7356.808</v>
      </c>
      <c r="I57" s="23">
        <v>5028.808</v>
      </c>
      <c r="J57" s="23">
        <v>5139.778</v>
      </c>
      <c r="K57" s="23">
        <v>4077.256</v>
      </c>
      <c r="L57" s="23">
        <v>5008.174</v>
      </c>
      <c r="M57" s="23">
        <v>4767.262</v>
      </c>
      <c r="N57" s="23">
        <v>5316.531</v>
      </c>
      <c r="O57" s="114">
        <f t="shared" si="0"/>
        <v>73493.16399999999</v>
      </c>
    </row>
    <row r="58" spans="1:15" ht="15">
      <c r="A58" s="19">
        <v>2012</v>
      </c>
      <c r="B58" s="20" t="s">
        <v>17</v>
      </c>
      <c r="C58" s="21">
        <v>271621.562</v>
      </c>
      <c r="D58" s="21">
        <v>256900.163</v>
      </c>
      <c r="E58" s="21">
        <v>305980.623</v>
      </c>
      <c r="F58" s="21">
        <v>321552.292</v>
      </c>
      <c r="G58" s="21">
        <v>360813.458</v>
      </c>
      <c r="H58" s="21">
        <v>411823.46</v>
      </c>
      <c r="I58" s="21">
        <v>379114.177</v>
      </c>
      <c r="J58" s="21">
        <v>343416.841</v>
      </c>
      <c r="K58" s="21">
        <v>364453.926</v>
      </c>
      <c r="L58" s="21">
        <v>339305.714</v>
      </c>
      <c r="M58" s="21">
        <v>428437.976</v>
      </c>
      <c r="N58" s="21">
        <v>398106.221</v>
      </c>
      <c r="O58" s="114">
        <f t="shared" si="0"/>
        <v>4181526.4130000006</v>
      </c>
    </row>
    <row r="59" spans="1:15" ht="15">
      <c r="A59" s="50">
        <v>2011</v>
      </c>
      <c r="B59" s="20" t="s">
        <v>17</v>
      </c>
      <c r="C59" s="21">
        <v>294308.923</v>
      </c>
      <c r="D59" s="21">
        <v>246499.157</v>
      </c>
      <c r="E59" s="21">
        <v>280397.342</v>
      </c>
      <c r="F59" s="21">
        <v>325756.904</v>
      </c>
      <c r="G59" s="21">
        <v>321492.379</v>
      </c>
      <c r="H59" s="21">
        <v>368690.612</v>
      </c>
      <c r="I59" s="21">
        <v>353417.831</v>
      </c>
      <c r="J59" s="21">
        <v>350338.218</v>
      </c>
      <c r="K59" s="21">
        <v>320952.171</v>
      </c>
      <c r="L59" s="21">
        <v>334019.239</v>
      </c>
      <c r="M59" s="21">
        <v>324217.864</v>
      </c>
      <c r="N59" s="21">
        <v>342927.859</v>
      </c>
      <c r="O59" s="114">
        <f t="shared" si="0"/>
        <v>3863018.4990000003</v>
      </c>
    </row>
    <row r="60" spans="1:15" ht="15">
      <c r="A60" s="19">
        <v>2012</v>
      </c>
      <c r="B60" s="22" t="s">
        <v>59</v>
      </c>
      <c r="C60" s="23">
        <v>271621.562</v>
      </c>
      <c r="D60" s="23">
        <v>256900.163</v>
      </c>
      <c r="E60" s="23">
        <v>305980.623</v>
      </c>
      <c r="F60" s="23">
        <v>321552.292</v>
      </c>
      <c r="G60" s="23">
        <v>360813.458</v>
      </c>
      <c r="H60" s="23">
        <v>411823.46</v>
      </c>
      <c r="I60" s="23">
        <v>379114.177</v>
      </c>
      <c r="J60" s="23">
        <v>343416.841</v>
      </c>
      <c r="K60" s="23">
        <v>364453.926</v>
      </c>
      <c r="L60" s="23">
        <v>339305.714</v>
      </c>
      <c r="M60" s="23">
        <v>428437.976</v>
      </c>
      <c r="N60" s="23">
        <v>398106.221</v>
      </c>
      <c r="O60" s="114">
        <f t="shared" si="0"/>
        <v>4181526.4130000006</v>
      </c>
    </row>
    <row r="61" spans="1:15" ht="15.75" thickBot="1">
      <c r="A61" s="50">
        <v>2011</v>
      </c>
      <c r="B61" s="22" t="s">
        <v>59</v>
      </c>
      <c r="C61" s="23">
        <v>294308.923</v>
      </c>
      <c r="D61" s="23">
        <v>246499.157</v>
      </c>
      <c r="E61" s="23">
        <v>280397.342</v>
      </c>
      <c r="F61" s="23">
        <v>325756.904</v>
      </c>
      <c r="G61" s="23">
        <v>321492.379</v>
      </c>
      <c r="H61" s="23">
        <v>368690.612</v>
      </c>
      <c r="I61" s="23">
        <v>353417.831</v>
      </c>
      <c r="J61" s="23">
        <v>350338.218</v>
      </c>
      <c r="K61" s="23">
        <v>320952.171</v>
      </c>
      <c r="L61" s="23">
        <v>334019.239</v>
      </c>
      <c r="M61" s="23">
        <v>324217.864</v>
      </c>
      <c r="N61" s="23">
        <v>342927.859</v>
      </c>
      <c r="O61" s="114">
        <f t="shared" si="0"/>
        <v>3863018.4990000003</v>
      </c>
    </row>
    <row r="62" spans="1:15" s="113" customFormat="1" ht="15" customHeight="1" thickBot="1">
      <c r="A62" s="109">
        <v>2002</v>
      </c>
      <c r="B62" s="110" t="s">
        <v>18</v>
      </c>
      <c r="C62" s="111">
        <v>2607319.6610000003</v>
      </c>
      <c r="D62" s="111">
        <v>2383772.9540000013</v>
      </c>
      <c r="E62" s="111">
        <v>2918943.521000001</v>
      </c>
      <c r="F62" s="111">
        <v>2742857.9220000007</v>
      </c>
      <c r="G62" s="111">
        <v>3000325.242999999</v>
      </c>
      <c r="H62" s="111">
        <v>2770693.8810000005</v>
      </c>
      <c r="I62" s="111">
        <v>3103851.862000001</v>
      </c>
      <c r="J62" s="111">
        <v>2975888.974000001</v>
      </c>
      <c r="K62" s="111">
        <v>3218206.861000001</v>
      </c>
      <c r="L62" s="111">
        <v>3501128.02</v>
      </c>
      <c r="M62" s="111">
        <v>3593604.8959999993</v>
      </c>
      <c r="N62" s="111">
        <v>3242495.233999999</v>
      </c>
      <c r="O62" s="112">
        <f aca="true" t="shared" si="1" ref="O62:O69">SUM(C62:N62)</f>
        <v>36059089.029</v>
      </c>
    </row>
    <row r="63" spans="1:15" s="113" customFormat="1" ht="15" customHeight="1" thickBot="1">
      <c r="A63" s="109">
        <v>2003</v>
      </c>
      <c r="B63" s="110" t="s">
        <v>18</v>
      </c>
      <c r="C63" s="111">
        <v>3533705.5820000004</v>
      </c>
      <c r="D63" s="111">
        <v>2923460.39</v>
      </c>
      <c r="E63" s="111">
        <v>3908255.9910000004</v>
      </c>
      <c r="F63" s="111">
        <v>3662183.449000002</v>
      </c>
      <c r="G63" s="111">
        <v>3860471.3</v>
      </c>
      <c r="H63" s="111">
        <v>3796113.5220000003</v>
      </c>
      <c r="I63" s="111">
        <v>4236114.264</v>
      </c>
      <c r="J63" s="111">
        <v>3828726.17</v>
      </c>
      <c r="K63" s="111">
        <v>4114677.5230000005</v>
      </c>
      <c r="L63" s="111">
        <v>4824388.259000002</v>
      </c>
      <c r="M63" s="111">
        <v>3969697.458000001</v>
      </c>
      <c r="N63" s="111">
        <v>4595042.393999998</v>
      </c>
      <c r="O63" s="112">
        <f t="shared" si="1"/>
        <v>47252836.302000016</v>
      </c>
    </row>
    <row r="64" spans="1:15" s="113" customFormat="1" ht="15" customHeight="1" thickBot="1">
      <c r="A64" s="109">
        <v>2004</v>
      </c>
      <c r="B64" s="110" t="s">
        <v>18</v>
      </c>
      <c r="C64" s="111">
        <v>4619660.84</v>
      </c>
      <c r="D64" s="111">
        <v>3664503.0430000005</v>
      </c>
      <c r="E64" s="111">
        <v>5218042.176999998</v>
      </c>
      <c r="F64" s="111">
        <v>5072462.993999997</v>
      </c>
      <c r="G64" s="111">
        <v>5170061.604999999</v>
      </c>
      <c r="H64" s="111">
        <v>5284383.285999999</v>
      </c>
      <c r="I64" s="111">
        <v>5632138.798</v>
      </c>
      <c r="J64" s="111">
        <v>4707491.283999999</v>
      </c>
      <c r="K64" s="111">
        <v>5656283.520999999</v>
      </c>
      <c r="L64" s="111">
        <v>5867342.121</v>
      </c>
      <c r="M64" s="111">
        <v>5733908.976</v>
      </c>
      <c r="N64" s="111">
        <v>6540874.174999999</v>
      </c>
      <c r="O64" s="112">
        <f t="shared" si="1"/>
        <v>63167152.81999999</v>
      </c>
    </row>
    <row r="65" spans="1:15" s="113" customFormat="1" ht="15" customHeight="1" thickBot="1">
      <c r="A65" s="109">
        <v>2005</v>
      </c>
      <c r="B65" s="110" t="s">
        <v>18</v>
      </c>
      <c r="C65" s="111">
        <v>4997279.724</v>
      </c>
      <c r="D65" s="111">
        <v>5651741.2519999975</v>
      </c>
      <c r="E65" s="111">
        <v>6591859.217999999</v>
      </c>
      <c r="F65" s="111">
        <v>6128131.877999999</v>
      </c>
      <c r="G65" s="111">
        <v>5977226.217</v>
      </c>
      <c r="H65" s="111">
        <v>6038534.367</v>
      </c>
      <c r="I65" s="111">
        <v>5763466.353000001</v>
      </c>
      <c r="J65" s="111">
        <v>5552867.211999998</v>
      </c>
      <c r="K65" s="111">
        <v>6814268.940999999</v>
      </c>
      <c r="L65" s="111">
        <v>6772178.569</v>
      </c>
      <c r="M65" s="111">
        <v>5942575.782000001</v>
      </c>
      <c r="N65" s="111">
        <v>7246278.630000002</v>
      </c>
      <c r="O65" s="112">
        <f t="shared" si="1"/>
        <v>73476408.14299999</v>
      </c>
    </row>
    <row r="66" spans="1:15" s="113" customFormat="1" ht="15" customHeight="1" thickBot="1">
      <c r="A66" s="109">
        <v>2006</v>
      </c>
      <c r="B66" s="110" t="s">
        <v>18</v>
      </c>
      <c r="C66" s="111">
        <v>5133048.880999998</v>
      </c>
      <c r="D66" s="111">
        <v>6058251.279</v>
      </c>
      <c r="E66" s="111">
        <v>7411101.658999997</v>
      </c>
      <c r="F66" s="111">
        <v>6456090.261000001</v>
      </c>
      <c r="G66" s="111">
        <v>7041543.246999999</v>
      </c>
      <c r="H66" s="111">
        <v>7815434.6219999995</v>
      </c>
      <c r="I66" s="111">
        <v>7067411.478999999</v>
      </c>
      <c r="J66" s="111">
        <v>6811202.410000001</v>
      </c>
      <c r="K66" s="111">
        <v>7606551.095</v>
      </c>
      <c r="L66" s="111">
        <v>6888812.549000001</v>
      </c>
      <c r="M66" s="111">
        <v>8641474.556000004</v>
      </c>
      <c r="N66" s="111">
        <v>8603753.479999999</v>
      </c>
      <c r="O66" s="112">
        <f t="shared" si="1"/>
        <v>85534675.518</v>
      </c>
    </row>
    <row r="67" spans="1:15" s="113" customFormat="1" ht="15" customHeight="1" thickBot="1">
      <c r="A67" s="109">
        <v>2007</v>
      </c>
      <c r="B67" s="110" t="s">
        <v>18</v>
      </c>
      <c r="C67" s="111">
        <v>6564559.7930000005</v>
      </c>
      <c r="D67" s="111">
        <v>7656951.608</v>
      </c>
      <c r="E67" s="111">
        <v>8957851.621000005</v>
      </c>
      <c r="F67" s="111">
        <v>8313312.004999998</v>
      </c>
      <c r="G67" s="111">
        <v>9147620.042000001</v>
      </c>
      <c r="H67" s="111">
        <v>8980247.437</v>
      </c>
      <c r="I67" s="111">
        <v>8937741.591000002</v>
      </c>
      <c r="J67" s="111">
        <v>8736689.092000002</v>
      </c>
      <c r="K67" s="111">
        <v>9038743.896</v>
      </c>
      <c r="L67" s="111">
        <v>9895216.622</v>
      </c>
      <c r="M67" s="111">
        <v>11318798.219999997</v>
      </c>
      <c r="N67" s="111">
        <v>9724017.977000004</v>
      </c>
      <c r="O67" s="112">
        <f t="shared" si="1"/>
        <v>107271749.904</v>
      </c>
    </row>
    <row r="68" spans="1:15" s="113" customFormat="1" ht="15" customHeight="1" thickBot="1">
      <c r="A68" s="109">
        <v>2008</v>
      </c>
      <c r="B68" s="110" t="s">
        <v>18</v>
      </c>
      <c r="C68" s="111">
        <v>10632207.041</v>
      </c>
      <c r="D68" s="111">
        <v>11077899.120000005</v>
      </c>
      <c r="E68" s="111">
        <v>11428587.234000001</v>
      </c>
      <c r="F68" s="111">
        <v>11363963.502999999</v>
      </c>
      <c r="G68" s="111">
        <v>12477968.7</v>
      </c>
      <c r="H68" s="111">
        <v>11770634.384000003</v>
      </c>
      <c r="I68" s="111">
        <v>12595426.862999996</v>
      </c>
      <c r="J68" s="111">
        <v>11046830.086</v>
      </c>
      <c r="K68" s="111">
        <v>12793148.033999996</v>
      </c>
      <c r="L68" s="111">
        <v>9722708.79</v>
      </c>
      <c r="M68" s="111">
        <v>9395872.897000004</v>
      </c>
      <c r="N68" s="111">
        <v>7721948.974000001</v>
      </c>
      <c r="O68" s="112">
        <f t="shared" si="1"/>
        <v>132027195.626</v>
      </c>
    </row>
    <row r="69" spans="1:15" s="113" customFormat="1" ht="15" customHeight="1" thickBot="1">
      <c r="A69" s="109">
        <v>2009</v>
      </c>
      <c r="B69" s="110" t="s">
        <v>18</v>
      </c>
      <c r="C69" s="111">
        <v>7884493.524000002</v>
      </c>
      <c r="D69" s="111">
        <v>8435115.834</v>
      </c>
      <c r="E69" s="111">
        <v>8155485.081</v>
      </c>
      <c r="F69" s="111">
        <v>7561696.282999998</v>
      </c>
      <c r="G69" s="111">
        <v>7346407.528000003</v>
      </c>
      <c r="H69" s="111">
        <v>8329692.782999998</v>
      </c>
      <c r="I69" s="111">
        <v>9055733.670999995</v>
      </c>
      <c r="J69" s="111">
        <v>7839908.841999998</v>
      </c>
      <c r="K69" s="111">
        <v>8480708.387</v>
      </c>
      <c r="L69" s="111">
        <v>10095768.030000005</v>
      </c>
      <c r="M69" s="111">
        <v>8903010.773</v>
      </c>
      <c r="N69" s="111">
        <v>10054591.867</v>
      </c>
      <c r="O69" s="112">
        <f t="shared" si="1"/>
        <v>102142612.603</v>
      </c>
    </row>
    <row r="70" spans="1:15" s="113" customFormat="1" ht="15" customHeight="1" thickBot="1">
      <c r="A70" s="109">
        <v>2010</v>
      </c>
      <c r="B70" s="110" t="s">
        <v>18</v>
      </c>
      <c r="C70" s="111">
        <v>7828748.058</v>
      </c>
      <c r="D70" s="111">
        <v>8263237.814</v>
      </c>
      <c r="E70" s="111">
        <v>9886488.171</v>
      </c>
      <c r="F70" s="111">
        <v>9396006.654</v>
      </c>
      <c r="G70" s="111">
        <v>9799958.117</v>
      </c>
      <c r="H70" s="111">
        <v>9542907.644</v>
      </c>
      <c r="I70" s="111">
        <v>9564682.545</v>
      </c>
      <c r="J70" s="111">
        <v>8523451.973</v>
      </c>
      <c r="K70" s="111">
        <v>8909230.521</v>
      </c>
      <c r="L70" s="111">
        <v>10963586.27</v>
      </c>
      <c r="M70" s="111">
        <v>9382369.718</v>
      </c>
      <c r="N70" s="111">
        <v>11822551.699</v>
      </c>
      <c r="O70" s="112">
        <f>SUM(C70:N70)</f>
        <v>113883219.18399999</v>
      </c>
    </row>
    <row r="71" spans="1:15" s="113" customFormat="1" ht="15" customHeight="1" thickBot="1">
      <c r="A71" s="109">
        <v>2011</v>
      </c>
      <c r="B71" s="110" t="s">
        <v>18</v>
      </c>
      <c r="C71" s="111">
        <v>9551084.639</v>
      </c>
      <c r="D71" s="111">
        <v>10059126.307</v>
      </c>
      <c r="E71" s="111">
        <v>11811085.16</v>
      </c>
      <c r="F71" s="111">
        <v>11873269.447</v>
      </c>
      <c r="G71" s="111">
        <v>10943364.372</v>
      </c>
      <c r="H71" s="111">
        <v>11349953.558</v>
      </c>
      <c r="I71" s="111">
        <v>11860004.271</v>
      </c>
      <c r="J71" s="111">
        <v>11245124.657</v>
      </c>
      <c r="K71" s="111">
        <v>10750626.099</v>
      </c>
      <c r="L71" s="111">
        <v>11907219.297</v>
      </c>
      <c r="M71" s="111">
        <v>11078524.743</v>
      </c>
      <c r="N71" s="111">
        <v>12477486.28</v>
      </c>
      <c r="O71" s="112">
        <f>SUM(C71:N71)</f>
        <v>134906868.83</v>
      </c>
    </row>
    <row r="72" spans="1:15" ht="13.5" thickBot="1">
      <c r="A72" s="109">
        <v>2012</v>
      </c>
      <c r="B72" s="110" t="s">
        <v>18</v>
      </c>
      <c r="C72" s="111">
        <v>10349268.395</v>
      </c>
      <c r="D72" s="111">
        <v>11748857.282</v>
      </c>
      <c r="E72" s="111">
        <v>13209773.334</v>
      </c>
      <c r="F72" s="111">
        <v>12631926.191</v>
      </c>
      <c r="G72" s="111">
        <v>13133420.746</v>
      </c>
      <c r="H72" s="111">
        <v>13234546.803</v>
      </c>
      <c r="I72" s="111">
        <v>12834335.318</v>
      </c>
      <c r="J72" s="111">
        <v>12836054.646</v>
      </c>
      <c r="K72" s="111">
        <v>12962230.605</v>
      </c>
      <c r="L72" s="111">
        <v>13213942.823</v>
      </c>
      <c r="M72" s="111">
        <v>13828921.104</v>
      </c>
      <c r="N72" s="111">
        <v>11877568.7</v>
      </c>
      <c r="O72" s="111">
        <f>SUM(C72:N72)</f>
        <v>151860845.947</v>
      </c>
    </row>
    <row r="73" ht="12.75">
      <c r="B73" s="116" t="s">
        <v>126</v>
      </c>
    </row>
    <row r="75" ht="12.75">
      <c r="C75" s="12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70" zoomScaleNormal="70" zoomScalePageLayoutView="0" workbookViewId="0" topLeftCell="A16">
      <selection activeCell="G12" sqref="G12"/>
    </sheetView>
  </sheetViews>
  <sheetFormatPr defaultColWidth="9.140625" defaultRowHeight="12.75"/>
  <cols>
    <col min="1" max="1" width="44.7109375" style="1" customWidth="1"/>
    <col min="2" max="2" width="16.00390625" style="53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6384" width="9.140625" style="1" customWidth="1"/>
  </cols>
  <sheetData>
    <row r="1" spans="2:6" ht="26.25">
      <c r="B1" s="69" t="s">
        <v>167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4"/>
      <c r="C4" s="2"/>
      <c r="D4" s="2"/>
      <c r="E4" s="2"/>
      <c r="F4" s="2"/>
    </row>
    <row r="5" spans="1:9" ht="27" thickBot="1">
      <c r="A5" s="148" t="s">
        <v>109</v>
      </c>
      <c r="B5" s="149"/>
      <c r="C5" s="149"/>
      <c r="D5" s="149"/>
      <c r="E5" s="149"/>
      <c r="F5" s="149"/>
      <c r="G5" s="149"/>
      <c r="H5" s="149"/>
      <c r="I5" s="149"/>
    </row>
    <row r="6" spans="1:9" ht="19.5" thickBot="1" thickTop="1">
      <c r="A6" s="40"/>
      <c r="B6" s="144" t="s">
        <v>30</v>
      </c>
      <c r="C6" s="145"/>
      <c r="D6" s="145"/>
      <c r="E6" s="147"/>
      <c r="F6" s="144" t="s">
        <v>166</v>
      </c>
      <c r="G6" s="145"/>
      <c r="H6" s="145"/>
      <c r="I6" s="146"/>
    </row>
    <row r="7" spans="1:9" ht="31.5" thickBot="1" thickTop="1">
      <c r="A7" s="41" t="s">
        <v>1</v>
      </c>
      <c r="B7" s="71">
        <v>2011</v>
      </c>
      <c r="C7" s="72">
        <v>2012</v>
      </c>
      <c r="D7" s="73" t="s">
        <v>150</v>
      </c>
      <c r="E7" s="74" t="s">
        <v>151</v>
      </c>
      <c r="F7" s="71">
        <v>2011</v>
      </c>
      <c r="G7" s="72">
        <v>2012</v>
      </c>
      <c r="H7" s="73" t="s">
        <v>150</v>
      </c>
      <c r="I7" s="74" t="s">
        <v>151</v>
      </c>
    </row>
    <row r="8" spans="1:9" ht="18" thickBot="1" thickTop="1">
      <c r="A8" s="55" t="s">
        <v>2</v>
      </c>
      <c r="B8" s="56">
        <f>'SEKTÖR (U S D)'!B8*1.8589</f>
        <v>3470288.451127861</v>
      </c>
      <c r="C8" s="56">
        <f>'SEKTÖR (U S D)'!C8*1.7791</f>
        <v>3281826.712791567</v>
      </c>
      <c r="D8" s="101">
        <f aca="true" t="shared" si="0" ref="D8:D43">(C8-B8)/B8*100</f>
        <v>-5.430722575094383</v>
      </c>
      <c r="E8" s="101">
        <f aca="true" t="shared" si="1" ref="E8:E43">C8/C$45*100</f>
        <v>15.530582141136412</v>
      </c>
      <c r="F8" s="56">
        <f>'SEKTÖR (U S D)'!F8*1.6716</f>
        <v>29872541.2449324</v>
      </c>
      <c r="G8" s="56">
        <f>'SEKTÖR (U S D)'!G8*1.7924</f>
        <v>34339019.9537764</v>
      </c>
      <c r="H8" s="101">
        <f aca="true" t="shared" si="2" ref="H8:H45">(G8-F8)/F8*100</f>
        <v>14.95178690096108</v>
      </c>
      <c r="I8" s="101">
        <f aca="true" t="shared" si="3" ref="I8:I45">G8/G$45*100</f>
        <v>12.615577795270717</v>
      </c>
    </row>
    <row r="9" spans="1:9" s="61" customFormat="1" ht="15.75">
      <c r="A9" s="58" t="s">
        <v>73</v>
      </c>
      <c r="B9" s="59">
        <f>'SEKTÖR (U S D)'!B9*1.8589</f>
        <v>2578201.955108687</v>
      </c>
      <c r="C9" s="59">
        <f>'SEKTÖR (U S D)'!C9*1.7791</f>
        <v>2323374.342677561</v>
      </c>
      <c r="D9" s="60">
        <f t="shared" si="0"/>
        <v>-9.883927514917394</v>
      </c>
      <c r="E9" s="60">
        <f t="shared" si="1"/>
        <v>10.994899862604166</v>
      </c>
      <c r="F9" s="59">
        <f>'SEKTÖR (U S D)'!F9*1.6716</f>
        <v>21834076.7285844</v>
      </c>
      <c r="G9" s="59">
        <f>'SEKTÖR (U S D)'!G9*1.7924</f>
        <v>24426972.135256402</v>
      </c>
      <c r="H9" s="60">
        <f t="shared" si="2"/>
        <v>11.875452481475774</v>
      </c>
      <c r="I9" s="60">
        <f t="shared" si="3"/>
        <v>8.974058307140112</v>
      </c>
    </row>
    <row r="10" spans="1:9" ht="14.25">
      <c r="A10" s="43" t="s">
        <v>3</v>
      </c>
      <c r="B10" s="4">
        <f>'SEKTÖR (U S D)'!B10*1.8589</f>
        <v>1059491.6394045542</v>
      </c>
      <c r="C10" s="4">
        <f>'SEKTÖR (U S D)'!C10*1.7791</f>
        <v>924002.865754982</v>
      </c>
      <c r="D10" s="34">
        <f t="shared" si="0"/>
        <v>-12.788092761705824</v>
      </c>
      <c r="E10" s="34">
        <f t="shared" si="1"/>
        <v>4.372656956359108</v>
      </c>
      <c r="F10" s="4">
        <f>'SEKTÖR (U S D)'!F10*1.6716</f>
        <v>9122554.4204676</v>
      </c>
      <c r="G10" s="4">
        <f>'SEKTÖR (U S D)'!G10*1.7924</f>
        <v>10553041.880789598</v>
      </c>
      <c r="H10" s="34">
        <f t="shared" si="2"/>
        <v>15.680777492678141</v>
      </c>
      <c r="I10" s="34">
        <f t="shared" si="3"/>
        <v>3.8770099147576293</v>
      </c>
    </row>
    <row r="11" spans="1:9" ht="14.25">
      <c r="A11" s="43" t="s">
        <v>4</v>
      </c>
      <c r="B11" s="4">
        <f>'SEKTÖR (U S D)'!B11*1.8589</f>
        <v>632687.463428866</v>
      </c>
      <c r="C11" s="4">
        <f>'SEKTÖR (U S D)'!C11*1.7791</f>
        <v>551341.299353641</v>
      </c>
      <c r="D11" s="34">
        <f t="shared" si="0"/>
        <v>-12.857242916489506</v>
      </c>
      <c r="E11" s="34">
        <f t="shared" si="1"/>
        <v>2.609111353758557</v>
      </c>
      <c r="F11" s="4">
        <f>'SEKTÖR (U S D)'!F11*1.6716</f>
        <v>3904476.2211168003</v>
      </c>
      <c r="G11" s="4">
        <f>'SEKTÖR (U S D)'!G11*1.7924</f>
        <v>3916047.2494655997</v>
      </c>
      <c r="H11" s="34">
        <f t="shared" si="2"/>
        <v>0.2963528958434701</v>
      </c>
      <c r="I11" s="34">
        <f t="shared" si="3"/>
        <v>1.4386898284252319</v>
      </c>
    </row>
    <row r="12" spans="1:9" ht="14.25">
      <c r="A12" s="43" t="s">
        <v>5</v>
      </c>
      <c r="B12" s="4">
        <f>'SEKTÖR (U S D)'!B12*1.8589</f>
        <v>221264.628019816</v>
      </c>
      <c r="C12" s="4">
        <f>'SEKTÖR (U S D)'!C12*1.7791</f>
        <v>179781.967828003</v>
      </c>
      <c r="D12" s="34">
        <f t="shared" si="0"/>
        <v>-18.747985415950858</v>
      </c>
      <c r="E12" s="34">
        <f t="shared" si="1"/>
        <v>0.8507818551068254</v>
      </c>
      <c r="F12" s="4">
        <f>'SEKTÖR (U S D)'!F12*1.6716</f>
        <v>2013160.3180919997</v>
      </c>
      <c r="G12" s="4">
        <f>'SEKTÖR (U S D)'!G12*1.7924</f>
        <v>2262221.6134444</v>
      </c>
      <c r="H12" s="34">
        <f t="shared" si="2"/>
        <v>12.371657294956595</v>
      </c>
      <c r="I12" s="34">
        <f t="shared" si="3"/>
        <v>0.831102133752425</v>
      </c>
    </row>
    <row r="13" spans="1:9" ht="14.25">
      <c r="A13" s="43" t="s">
        <v>6</v>
      </c>
      <c r="B13" s="4">
        <f>'SEKTÖR (U S D)'!B13*1.8589</f>
        <v>225091.725428514</v>
      </c>
      <c r="C13" s="4">
        <f>'SEKTÖR (U S D)'!C13*1.7791</f>
        <v>199747.906085017</v>
      </c>
      <c r="D13" s="34">
        <f t="shared" si="0"/>
        <v>-11.259329633396879</v>
      </c>
      <c r="E13" s="34">
        <f t="shared" si="1"/>
        <v>0.9452666257124172</v>
      </c>
      <c r="F13" s="4">
        <f>'SEKTÖR (U S D)'!F13*1.6716</f>
        <v>2291480.0113883996</v>
      </c>
      <c r="G13" s="4">
        <f>'SEKTÖR (U S D)'!G13*1.7924</f>
        <v>2451275.5913516</v>
      </c>
      <c r="H13" s="34">
        <f t="shared" si="2"/>
        <v>6.9734660206082575</v>
      </c>
      <c r="I13" s="34">
        <f t="shared" si="3"/>
        <v>0.9005573823006988</v>
      </c>
    </row>
    <row r="14" spans="1:9" ht="14.25">
      <c r="A14" s="43" t="s">
        <v>7</v>
      </c>
      <c r="B14" s="4">
        <f>'SEKTÖR (U S D)'!B14*1.8589</f>
        <v>274966.09135740803</v>
      </c>
      <c r="C14" s="4">
        <f>'SEKTÖR (U S D)'!C14*1.7791</f>
        <v>292604.690111275</v>
      </c>
      <c r="D14" s="34">
        <f t="shared" si="0"/>
        <v>6.4148268853048735</v>
      </c>
      <c r="E14" s="34">
        <f t="shared" si="1"/>
        <v>1.3846926033426852</v>
      </c>
      <c r="F14" s="4">
        <f>'SEKTÖR (U S D)'!F14*1.6716</f>
        <v>2940530.123118</v>
      </c>
      <c r="G14" s="4">
        <f>'SEKTÖR (U S D)'!G14*1.7924</f>
        <v>3236109.067132</v>
      </c>
      <c r="H14" s="34">
        <f t="shared" si="2"/>
        <v>10.051893081801921</v>
      </c>
      <c r="I14" s="34">
        <f t="shared" si="3"/>
        <v>1.1888919877544426</v>
      </c>
    </row>
    <row r="15" spans="1:9" ht="14.25">
      <c r="A15" s="43" t="s">
        <v>8</v>
      </c>
      <c r="B15" s="4">
        <f>'SEKTÖR (U S D)'!B15*1.8589</f>
        <v>37901.384168603996</v>
      </c>
      <c r="C15" s="4">
        <f>'SEKTÖR (U S D)'!C15*1.7791</f>
        <v>47988.879211807995</v>
      </c>
      <c r="D15" s="34">
        <f t="shared" si="0"/>
        <v>26.615109881818196</v>
      </c>
      <c r="E15" s="34">
        <f t="shared" si="1"/>
        <v>0.2270976793366702</v>
      </c>
      <c r="F15" s="4">
        <f>'SEKTÖR (U S D)'!F15*1.6716</f>
        <v>302481.58642799995</v>
      </c>
      <c r="G15" s="4">
        <f>'SEKTÖR (U S D)'!G15*1.7924</f>
        <v>361262.5163828</v>
      </c>
      <c r="H15" s="34">
        <f t="shared" si="2"/>
        <v>19.43289528759191</v>
      </c>
      <c r="I15" s="34">
        <f t="shared" si="3"/>
        <v>0.13272176626116158</v>
      </c>
    </row>
    <row r="16" spans="1:9" ht="14.25">
      <c r="A16" s="43" t="s">
        <v>138</v>
      </c>
      <c r="B16" s="4">
        <f>'SEKTÖR (U S D)'!B16*1.8589</f>
        <v>117480.247870058</v>
      </c>
      <c r="C16" s="4">
        <f>'SEKTÖR (U S D)'!C16*1.7791</f>
        <v>117280.362602619</v>
      </c>
      <c r="D16" s="34">
        <f t="shared" si="0"/>
        <v>-0.17014372293466806</v>
      </c>
      <c r="E16" s="34">
        <f t="shared" si="1"/>
        <v>0.5550056308100747</v>
      </c>
      <c r="F16" s="4">
        <f>'SEKTÖR (U S D)'!F16*1.6716</f>
        <v>1131875.7343992</v>
      </c>
      <c r="G16" s="4">
        <f>'SEKTÖR (U S D)'!G16*1.7924</f>
        <v>1515852.3838532001</v>
      </c>
      <c r="H16" s="34">
        <f t="shared" si="2"/>
        <v>33.923922722648975</v>
      </c>
      <c r="I16" s="34">
        <f t="shared" si="3"/>
        <v>0.5568986447600565</v>
      </c>
    </row>
    <row r="17" spans="1:9" ht="14.25">
      <c r="A17" s="75" t="s">
        <v>140</v>
      </c>
      <c r="B17" s="4">
        <f>'SEKTÖR (U S D)'!B17*1.8589</f>
        <v>9318.775430867001</v>
      </c>
      <c r="C17" s="4">
        <f>'SEKTÖR (U S D)'!C17*1.7791</f>
        <v>10626.371730216</v>
      </c>
      <c r="D17" s="34">
        <f t="shared" si="0"/>
        <v>14.031846877839646</v>
      </c>
      <c r="E17" s="34">
        <f t="shared" si="1"/>
        <v>0.050287158177827584</v>
      </c>
      <c r="F17" s="4">
        <f>'SEKTÖR (U S D)'!F17*1.6716</f>
        <v>127518.31357439999</v>
      </c>
      <c r="G17" s="4">
        <f>'SEKTÖR (U S D)'!G17*1.7924</f>
        <v>131161.83462960002</v>
      </c>
      <c r="H17" s="34">
        <f t="shared" si="2"/>
        <v>2.8572531686393727</v>
      </c>
      <c r="I17" s="34">
        <f t="shared" si="3"/>
        <v>0.048186649786962826</v>
      </c>
    </row>
    <row r="18" spans="1:9" s="61" customFormat="1" ht="15.75">
      <c r="A18" s="42" t="s">
        <v>74</v>
      </c>
      <c r="B18" s="3">
        <f>'SEKTÖR (U S D)'!B18*1.8589</f>
        <v>270104.66834262</v>
      </c>
      <c r="C18" s="3">
        <f>'SEKTÖR (U S D)'!C18*1.7791</f>
        <v>315549.20820951596</v>
      </c>
      <c r="D18" s="33">
        <f t="shared" si="0"/>
        <v>16.824788755317197</v>
      </c>
      <c r="E18" s="33">
        <f t="shared" si="1"/>
        <v>1.4932729015115709</v>
      </c>
      <c r="F18" s="3">
        <f>'SEKTÖR (U S D)'!F18*1.6716</f>
        <v>2371042.4879484</v>
      </c>
      <c r="G18" s="3">
        <f>'SEKTÖR (U S D)'!G18*1.7924</f>
        <v>2983049.2021848005</v>
      </c>
      <c r="H18" s="33">
        <f t="shared" si="2"/>
        <v>25.811714355483932</v>
      </c>
      <c r="I18" s="33">
        <f t="shared" si="3"/>
        <v>1.0959220539182557</v>
      </c>
    </row>
    <row r="19" spans="1:9" ht="14.25">
      <c r="A19" s="43" t="s">
        <v>108</v>
      </c>
      <c r="B19" s="4">
        <f>'SEKTÖR (U S D)'!B19*1.8589</f>
        <v>270104.66834262</v>
      </c>
      <c r="C19" s="4">
        <f>'SEKTÖR (U S D)'!C19*1.7791</f>
        <v>315549.20820951596</v>
      </c>
      <c r="D19" s="34">
        <f t="shared" si="0"/>
        <v>16.824788755317197</v>
      </c>
      <c r="E19" s="34">
        <f t="shared" si="1"/>
        <v>1.4932729015115709</v>
      </c>
      <c r="F19" s="4">
        <f>'SEKTÖR (U S D)'!F19*1.6716</f>
        <v>2371042.4879484</v>
      </c>
      <c r="G19" s="4">
        <f>'SEKTÖR (U S D)'!G19*1.7924</f>
        <v>2983049.2021848005</v>
      </c>
      <c r="H19" s="34">
        <f t="shared" si="2"/>
        <v>25.811714355483932</v>
      </c>
      <c r="I19" s="34">
        <f t="shared" si="3"/>
        <v>1.0959220539182557</v>
      </c>
    </row>
    <row r="20" spans="1:9" s="61" customFormat="1" ht="15.75">
      <c r="A20" s="42" t="s">
        <v>75</v>
      </c>
      <c r="B20" s="3">
        <f>'SEKTÖR (U S D)'!B20*1.8589</f>
        <v>621981.827676554</v>
      </c>
      <c r="C20" s="3">
        <f>'SEKTÖR (U S D)'!C20*1.7791</f>
        <v>642903.16190449</v>
      </c>
      <c r="D20" s="33">
        <f t="shared" si="0"/>
        <v>3.36365682998951</v>
      </c>
      <c r="E20" s="33">
        <f t="shared" si="1"/>
        <v>3.0424093770206757</v>
      </c>
      <c r="F20" s="3">
        <f>'SEKTÖR (U S D)'!F20*1.6716</f>
        <v>5667422.026728</v>
      </c>
      <c r="G20" s="3">
        <f>'SEKTÖR (U S D)'!G20*1.7924</f>
        <v>6928998.616335201</v>
      </c>
      <c r="H20" s="33">
        <f t="shared" si="2"/>
        <v>22.260149035266988</v>
      </c>
      <c r="I20" s="33">
        <f t="shared" si="3"/>
        <v>2.5455974342123495</v>
      </c>
    </row>
    <row r="21" spans="1:9" ht="15" thickBot="1">
      <c r="A21" s="43" t="s">
        <v>9</v>
      </c>
      <c r="B21" s="4">
        <f>'SEKTÖR (U S D)'!B21*1.8589</f>
        <v>621981.827676554</v>
      </c>
      <c r="C21" s="4">
        <f>'SEKTÖR (U S D)'!C21*1.7791</f>
        <v>642903.16190449</v>
      </c>
      <c r="D21" s="34">
        <f t="shared" si="0"/>
        <v>3.36365682998951</v>
      </c>
      <c r="E21" s="34">
        <f t="shared" si="1"/>
        <v>3.0424093770206757</v>
      </c>
      <c r="F21" s="4">
        <f>'SEKTÖR (U S D)'!F21*1.6716</f>
        <v>5667422.026728</v>
      </c>
      <c r="G21" s="4">
        <f>'SEKTÖR (U S D)'!G21*1.7924</f>
        <v>6928998.616335201</v>
      </c>
      <c r="H21" s="34">
        <f t="shared" si="2"/>
        <v>22.260149035266988</v>
      </c>
      <c r="I21" s="34">
        <f t="shared" si="3"/>
        <v>2.5455974342123495</v>
      </c>
    </row>
    <row r="22" spans="1:9" ht="18" thickBot="1" thickTop="1">
      <c r="A22" s="49" t="s">
        <v>10</v>
      </c>
      <c r="B22" s="56">
        <f>'SEKTÖR (U S D)'!B22*1.8589</f>
        <v>18279404.720026445</v>
      </c>
      <c r="C22" s="56">
        <f>'SEKTÖR (U S D)'!C22*1.7791</f>
        <v>17141284.98391757</v>
      </c>
      <c r="D22" s="57">
        <f t="shared" si="0"/>
        <v>-6.226240698429191</v>
      </c>
      <c r="E22" s="57">
        <f t="shared" si="1"/>
        <v>81.11766943993047</v>
      </c>
      <c r="F22" s="56">
        <f>'SEKTÖR (U S D)'!F22*1.6716</f>
        <v>186285960.2846508</v>
      </c>
      <c r="G22" s="56">
        <f>'SEKTÖR (U S D)'!G22*1.7924</f>
        <v>204997288.28751838</v>
      </c>
      <c r="H22" s="57">
        <f t="shared" si="2"/>
        <v>10.044411277305109</v>
      </c>
      <c r="I22" s="57">
        <f t="shared" si="3"/>
        <v>75.31255235856888</v>
      </c>
    </row>
    <row r="23" spans="1:9" s="61" customFormat="1" ht="15.75">
      <c r="A23" s="42" t="s">
        <v>76</v>
      </c>
      <c r="B23" s="3">
        <f>'SEKTÖR (U S D)'!B23*1.8589</f>
        <v>1818587.26145866</v>
      </c>
      <c r="C23" s="3">
        <f>'SEKTÖR (U S D)'!C23*1.7791</f>
        <v>1686319.069503432</v>
      </c>
      <c r="D23" s="33">
        <f t="shared" si="0"/>
        <v>-7.273128694915518</v>
      </c>
      <c r="E23" s="33">
        <f t="shared" si="1"/>
        <v>7.980164437996974</v>
      </c>
      <c r="F23" s="3">
        <f>'SEKTÖR (U S D)'!F23*1.6716</f>
        <v>18475610.373536397</v>
      </c>
      <c r="G23" s="3">
        <f>'SEKTÖR (U S D)'!G23*1.7924</f>
        <v>20552934.2321124</v>
      </c>
      <c r="H23" s="33">
        <f t="shared" si="2"/>
        <v>11.24360070697023</v>
      </c>
      <c r="I23" s="33">
        <f t="shared" si="3"/>
        <v>7.55080200527918</v>
      </c>
    </row>
    <row r="24" spans="1:9" ht="14.25">
      <c r="A24" s="43" t="s">
        <v>11</v>
      </c>
      <c r="B24" s="4">
        <f>'SEKTÖR (U S D)'!B24*1.8589</f>
        <v>1209397.073949878</v>
      </c>
      <c r="C24" s="4">
        <f>'SEKTÖR (U S D)'!C24*1.7791</f>
        <v>1113945.9217023689</v>
      </c>
      <c r="D24" s="34">
        <f t="shared" si="0"/>
        <v>-7.892457680236216</v>
      </c>
      <c r="E24" s="34">
        <f t="shared" si="1"/>
        <v>5.271524108921259</v>
      </c>
      <c r="F24" s="4">
        <f>'SEKTÖR (U S D)'!F24*1.6716</f>
        <v>13280750.1582588</v>
      </c>
      <c r="G24" s="4">
        <f>'SEKTÖR (U S D)'!G24*1.7924</f>
        <v>14069805.155009598</v>
      </c>
      <c r="H24" s="34">
        <f t="shared" si="2"/>
        <v>5.941343578849832</v>
      </c>
      <c r="I24" s="34">
        <f t="shared" si="3"/>
        <v>5.169009533069224</v>
      </c>
    </row>
    <row r="25" spans="1:9" ht="14.25">
      <c r="A25" s="43" t="s">
        <v>12</v>
      </c>
      <c r="B25" s="4">
        <f>'SEKTÖR (U S D)'!B25*1.8589</f>
        <v>305771.893208094</v>
      </c>
      <c r="C25" s="4">
        <f>'SEKTÖR (U S D)'!C25*1.7791</f>
        <v>236204.412691475</v>
      </c>
      <c r="D25" s="34">
        <f t="shared" si="0"/>
        <v>-22.751430743595073</v>
      </c>
      <c r="E25" s="34">
        <f t="shared" si="1"/>
        <v>1.1177896806999452</v>
      </c>
      <c r="F25" s="4">
        <f>'SEKTÖR (U S D)'!F25*1.6716</f>
        <v>2472754.3364915997</v>
      </c>
      <c r="G25" s="4">
        <f>'SEKTÖR (U S D)'!G25*1.7924</f>
        <v>2876925.8064451995</v>
      </c>
      <c r="H25" s="34">
        <f t="shared" si="2"/>
        <v>16.344990846403594</v>
      </c>
      <c r="I25" s="34">
        <f t="shared" si="3"/>
        <v>1.0569341050293997</v>
      </c>
    </row>
    <row r="26" spans="1:9" ht="14.25">
      <c r="A26" s="43" t="s">
        <v>13</v>
      </c>
      <c r="B26" s="4">
        <f>'SEKTÖR (U S D)'!B26*1.8589</f>
        <v>303418.294300688</v>
      </c>
      <c r="C26" s="4">
        <f>'SEKTÖR (U S D)'!C26*1.7791</f>
        <v>336168.73510958796</v>
      </c>
      <c r="D26" s="34">
        <f t="shared" si="0"/>
        <v>10.79382536388666</v>
      </c>
      <c r="E26" s="34">
        <f t="shared" si="1"/>
        <v>1.5908506483757694</v>
      </c>
      <c r="F26" s="4">
        <f>'SEKTÖR (U S D)'!F26*1.6716</f>
        <v>2722105.8771144</v>
      </c>
      <c r="G26" s="4">
        <f>'SEKTÖR (U S D)'!G26*1.7924</f>
        <v>3606203.276034801</v>
      </c>
      <c r="H26" s="34">
        <f t="shared" si="2"/>
        <v>32.47843540375435</v>
      </c>
      <c r="I26" s="34">
        <f t="shared" si="3"/>
        <v>1.3248583691560467</v>
      </c>
    </row>
    <row r="27" spans="1:9" s="61" customFormat="1" ht="15.75">
      <c r="A27" s="42" t="s">
        <v>77</v>
      </c>
      <c r="B27" s="3">
        <f>'SEKTÖR (U S D)'!B27*1.8589</f>
        <v>2499026.2626143554</v>
      </c>
      <c r="C27" s="3">
        <f>'SEKTÖR (U S D)'!C27*1.7791</f>
        <v>2509143.7742743758</v>
      </c>
      <c r="D27" s="33">
        <f t="shared" si="0"/>
        <v>0.404858156610003</v>
      </c>
      <c r="E27" s="33">
        <f t="shared" si="1"/>
        <v>11.874016180806244</v>
      </c>
      <c r="F27" s="3">
        <f>'SEKTÖR (U S D)'!F27*1.6716</f>
        <v>26352612.337892402</v>
      </c>
      <c r="G27" s="3">
        <f>'SEKTÖR (U S D)'!G27*1.7924</f>
        <v>31442987.735106803</v>
      </c>
      <c r="H27" s="33">
        <f t="shared" si="2"/>
        <v>19.3163976760473</v>
      </c>
      <c r="I27" s="33">
        <f t="shared" si="3"/>
        <v>11.551624316067858</v>
      </c>
    </row>
    <row r="28" spans="1:9" ht="14.25">
      <c r="A28" s="43" t="s">
        <v>14</v>
      </c>
      <c r="B28" s="4">
        <f>'SEKTÖR (U S D)'!B28*1.8589</f>
        <v>2499026.2626143554</v>
      </c>
      <c r="C28" s="4">
        <f>'SEKTÖR (U S D)'!C28*1.7791</f>
        <v>2509143.7742743758</v>
      </c>
      <c r="D28" s="34">
        <f t="shared" si="0"/>
        <v>0.404858156610003</v>
      </c>
      <c r="E28" s="34">
        <f t="shared" si="1"/>
        <v>11.874016180806244</v>
      </c>
      <c r="F28" s="4">
        <f>'SEKTÖR (U S D)'!F28*1.6716</f>
        <v>26352612.337892402</v>
      </c>
      <c r="G28" s="4">
        <f>'SEKTÖR (U S D)'!G28*1.7924</f>
        <v>31442987.735106803</v>
      </c>
      <c r="H28" s="34">
        <f t="shared" si="2"/>
        <v>19.3163976760473</v>
      </c>
      <c r="I28" s="34">
        <f t="shared" si="3"/>
        <v>11.551624316067858</v>
      </c>
    </row>
    <row r="29" spans="1:9" s="61" customFormat="1" ht="15.75">
      <c r="A29" s="42" t="s">
        <v>78</v>
      </c>
      <c r="B29" s="3">
        <f>'SEKTÖR (U S D)'!B29*1.8589</f>
        <v>13961791.195953427</v>
      </c>
      <c r="C29" s="3">
        <f>'SEKTÖR (U S D)'!C29*1.7791</f>
        <v>12945822.140139762</v>
      </c>
      <c r="D29" s="33">
        <f t="shared" si="0"/>
        <v>-7.276781621745817</v>
      </c>
      <c r="E29" s="33">
        <f t="shared" si="1"/>
        <v>61.263488821127254</v>
      </c>
      <c r="F29" s="3">
        <f>'SEKTÖR (U S D)'!F29*1.6716</f>
        <v>141457737.5682072</v>
      </c>
      <c r="G29" s="3">
        <f>'SEKTÖR (U S D)'!G29*1.7924</f>
        <v>153001366.323884</v>
      </c>
      <c r="H29" s="33">
        <f t="shared" si="2"/>
        <v>8.16047884981249</v>
      </c>
      <c r="I29" s="33">
        <f t="shared" si="3"/>
        <v>56.210126038538846</v>
      </c>
    </row>
    <row r="30" spans="1:9" ht="14.25">
      <c r="A30" s="43" t="s">
        <v>15</v>
      </c>
      <c r="B30" s="4">
        <f>'SEKTÖR (U S D)'!B30*1.8589</f>
        <v>2482605.467030145</v>
      </c>
      <c r="C30" s="4">
        <f>'SEKTÖR (U S D)'!C30*1.7791</f>
        <v>2461359.1730502946</v>
      </c>
      <c r="D30" s="34">
        <f t="shared" si="0"/>
        <v>-0.8558062995513661</v>
      </c>
      <c r="E30" s="34">
        <f t="shared" si="1"/>
        <v>11.64788520579179</v>
      </c>
      <c r="F30" s="4">
        <f>'SEKTÖR (U S D)'!F30*1.6716</f>
        <v>26996609.562216002</v>
      </c>
      <c r="G30" s="4">
        <f>'SEKTÖR (U S D)'!G30*1.7924</f>
        <v>28836307.866113596</v>
      </c>
      <c r="H30" s="34">
        <f t="shared" si="2"/>
        <v>6.814553137340637</v>
      </c>
      <c r="I30" s="34">
        <f t="shared" si="3"/>
        <v>10.593974018566184</v>
      </c>
    </row>
    <row r="31" spans="1:9" ht="14.25">
      <c r="A31" s="43" t="s">
        <v>119</v>
      </c>
      <c r="B31" s="4">
        <f>'SEKTÖR (U S D)'!B31*1.8589</f>
        <v>3224892.738372738</v>
      </c>
      <c r="C31" s="4">
        <f>'SEKTÖR (U S D)'!C31*1.7791</f>
        <v>2915703.138474611</v>
      </c>
      <c r="D31" s="34">
        <f t="shared" si="0"/>
        <v>-9.58759329323127</v>
      </c>
      <c r="E31" s="34">
        <f t="shared" si="1"/>
        <v>13.79797626570332</v>
      </c>
      <c r="F31" s="4">
        <f>'SEKTÖR (U S D)'!F31*1.6716</f>
        <v>33634400.2499568</v>
      </c>
      <c r="G31" s="4">
        <f>'SEKTÖR (U S D)'!G31*1.7924</f>
        <v>34169286.1461328</v>
      </c>
      <c r="H31" s="34">
        <f t="shared" si="2"/>
        <v>1.5902941399309847</v>
      </c>
      <c r="I31" s="34">
        <f t="shared" si="3"/>
        <v>12.553220452000646</v>
      </c>
    </row>
    <row r="32" spans="1:9" ht="14.25">
      <c r="A32" s="43" t="s">
        <v>120</v>
      </c>
      <c r="B32" s="4">
        <f>'SEKTÖR (U S D)'!B32*1.8589</f>
        <v>146261.760357737</v>
      </c>
      <c r="C32" s="4">
        <f>'SEKTÖR (U S D)'!C32*1.7791</f>
        <v>177161.116231645</v>
      </c>
      <c r="D32" s="34">
        <f t="shared" si="0"/>
        <v>21.126065896056666</v>
      </c>
      <c r="E32" s="34">
        <f t="shared" si="1"/>
        <v>0.83837920421782</v>
      </c>
      <c r="F32" s="4">
        <f>'SEKTÖR (U S D)'!F32*1.6716</f>
        <v>2209316.8411608003</v>
      </c>
      <c r="G32" s="4">
        <f>'SEKTÖR (U S D)'!G32*1.7924</f>
        <v>1454076.9109784004</v>
      </c>
      <c r="H32" s="34">
        <f t="shared" si="2"/>
        <v>-34.18431961011026</v>
      </c>
      <c r="I32" s="34">
        <f t="shared" si="3"/>
        <v>0.5342033760849245</v>
      </c>
    </row>
    <row r="33" spans="1:9" ht="14.25">
      <c r="A33" s="43" t="s">
        <v>32</v>
      </c>
      <c r="B33" s="4">
        <f>'SEKTÖR (U S D)'!B33*1.8589</f>
        <v>2077057.1175675138</v>
      </c>
      <c r="C33" s="4">
        <f>'SEKTÖR (U S D)'!C33*1.7791</f>
        <v>1789765.029046894</v>
      </c>
      <c r="D33" s="34">
        <f t="shared" si="0"/>
        <v>-13.831689369095141</v>
      </c>
      <c r="E33" s="34">
        <f t="shared" si="1"/>
        <v>8.469701550238904</v>
      </c>
      <c r="F33" s="4">
        <f>'SEKTÖR (U S D)'!F33*1.6716</f>
        <v>18692626.8448248</v>
      </c>
      <c r="G33" s="4">
        <f>'SEKTÖR (U S D)'!G33*1.7924</f>
        <v>21171242.6296356</v>
      </c>
      <c r="H33" s="34">
        <f t="shared" si="2"/>
        <v>13.259858046634172</v>
      </c>
      <c r="I33" s="34">
        <f t="shared" si="3"/>
        <v>7.777958100616875</v>
      </c>
    </row>
    <row r="34" spans="1:9" ht="14.25">
      <c r="A34" s="43" t="s">
        <v>31</v>
      </c>
      <c r="B34" s="4">
        <f>'SEKTÖR (U S D)'!B34*1.8589</f>
        <v>905427.112929562</v>
      </c>
      <c r="C34" s="4">
        <f>'SEKTÖR (U S D)'!C34*1.7791</f>
        <v>811198.386220782</v>
      </c>
      <c r="D34" s="34">
        <f t="shared" si="0"/>
        <v>-10.407102389931481</v>
      </c>
      <c r="E34" s="34">
        <f t="shared" si="1"/>
        <v>3.83883253824904</v>
      </c>
      <c r="F34" s="4">
        <f>'SEKTÖR (U S D)'!F34*1.6716</f>
        <v>8189376.781655999</v>
      </c>
      <c r="G34" s="4">
        <f>'SEKTÖR (U S D)'!G34*1.7924</f>
        <v>9549053.286300799</v>
      </c>
      <c r="H34" s="34">
        <f t="shared" si="2"/>
        <v>16.60293012394352</v>
      </c>
      <c r="I34" s="34">
        <f t="shared" si="3"/>
        <v>3.5081614084115698</v>
      </c>
    </row>
    <row r="35" spans="1:9" ht="14.25">
      <c r="A35" s="43" t="s">
        <v>16</v>
      </c>
      <c r="B35" s="4">
        <f>'SEKTÖR (U S D)'!B35*1.8589</f>
        <v>986192.0656214559</v>
      </c>
      <c r="C35" s="4">
        <f>'SEKTÖR (U S D)'!C35*1.7791</f>
        <v>957178.379465441</v>
      </c>
      <c r="D35" s="34">
        <f t="shared" si="0"/>
        <v>-2.9419914403521115</v>
      </c>
      <c r="E35" s="34">
        <f t="shared" si="1"/>
        <v>4.529653375075078</v>
      </c>
      <c r="F35" s="4">
        <f>'SEKTÖR (U S D)'!F35*1.6716</f>
        <v>10502957.887548</v>
      </c>
      <c r="G35" s="4">
        <f>'SEKTÖR (U S D)'!G35*1.7924</f>
        <v>11412585.501219999</v>
      </c>
      <c r="H35" s="34">
        <f t="shared" si="2"/>
        <v>8.66068038557431</v>
      </c>
      <c r="I35" s="34">
        <f t="shared" si="3"/>
        <v>4.19279176952707</v>
      </c>
    </row>
    <row r="36" spans="1:9" ht="14.25">
      <c r="A36" s="43" t="s">
        <v>137</v>
      </c>
      <c r="B36" s="4">
        <f>'SEKTÖR (U S D)'!B36*1.8589</f>
        <v>2604274.0144615187</v>
      </c>
      <c r="C36" s="4">
        <f>'SEKTÖR (U S D)'!C36*1.7791</f>
        <v>2244976.3715123283</v>
      </c>
      <c r="D36" s="34">
        <f t="shared" si="0"/>
        <v>-13.796460777706674</v>
      </c>
      <c r="E36" s="34">
        <f t="shared" si="1"/>
        <v>10.623897296827494</v>
      </c>
      <c r="F36" s="4">
        <f>'SEKTÖR (U S D)'!F36*1.6716</f>
        <v>25571429.6229336</v>
      </c>
      <c r="G36" s="4">
        <f>'SEKTÖR (U S D)'!G36*1.7924</f>
        <v>27896731.6140432</v>
      </c>
      <c r="H36" s="34">
        <f t="shared" si="2"/>
        <v>9.093359367847638</v>
      </c>
      <c r="I36" s="34">
        <f t="shared" si="3"/>
        <v>10.248789522370934</v>
      </c>
    </row>
    <row r="37" spans="1:9" ht="14.25">
      <c r="A37" s="43" t="s">
        <v>146</v>
      </c>
      <c r="B37" s="4">
        <f>'SEKTÖR (U S D)'!B37*1.8589</f>
        <v>455839.14960849</v>
      </c>
      <c r="C37" s="4">
        <f>'SEKTÖR (U S D)'!C37*1.7791</f>
        <v>425219.15849020396</v>
      </c>
      <c r="D37" s="34">
        <f t="shared" si="0"/>
        <v>-6.717279800250782</v>
      </c>
      <c r="E37" s="34">
        <f t="shared" si="1"/>
        <v>2.012263792959271</v>
      </c>
      <c r="F37" s="4">
        <f>'SEKTÖR (U S D)'!F37*1.6716</f>
        <v>5283670.1000496</v>
      </c>
      <c r="G37" s="4">
        <f>'SEKTÖR (U S D)'!G37*1.7924</f>
        <v>5560472.003800001</v>
      </c>
      <c r="H37" s="34">
        <f t="shared" si="2"/>
        <v>5.238818823071534</v>
      </c>
      <c r="I37" s="34">
        <f t="shared" si="3"/>
        <v>2.04282379744065</v>
      </c>
    </row>
    <row r="38" spans="1:9" ht="14.25">
      <c r="A38" s="43" t="s">
        <v>145</v>
      </c>
      <c r="B38" s="4">
        <f>'SEKTÖR (U S D)'!B38*1.8589</f>
        <v>211874.434097085</v>
      </c>
      <c r="C38" s="4">
        <f>'SEKTÖR (U S D)'!C38*1.7791</f>
        <v>296419.862230024</v>
      </c>
      <c r="D38" s="34">
        <f t="shared" si="0"/>
        <v>39.903553485928676</v>
      </c>
      <c r="E38" s="34">
        <f t="shared" si="1"/>
        <v>1.4027471349064204</v>
      </c>
      <c r="F38" s="4">
        <f>'SEKTÖR (U S D)'!F38*1.6716</f>
        <v>2442889.4723855997</v>
      </c>
      <c r="G38" s="4">
        <f>'SEKTÖR (U S D)'!G38*1.7924</f>
        <v>3733720.1774367997</v>
      </c>
      <c r="H38" s="34">
        <f t="shared" si="2"/>
        <v>52.840323708572924</v>
      </c>
      <c r="I38" s="34">
        <f t="shared" si="3"/>
        <v>1.37170593184171</v>
      </c>
    </row>
    <row r="39" spans="1:9" ht="14.25">
      <c r="A39" s="43" t="s">
        <v>152</v>
      </c>
      <c r="B39" s="4">
        <f>'SEKTÖR (U S D)'!B39*1.8589</f>
        <v>279310.730914874</v>
      </c>
      <c r="C39" s="4">
        <f>'SEKTÖR (U S D)'!C39*1.7791</f>
        <v>308220.372069784</v>
      </c>
      <c r="D39" s="34">
        <f t="shared" si="0"/>
        <v>10.350351044593705</v>
      </c>
      <c r="E39" s="34">
        <f t="shared" si="1"/>
        <v>1.4585906645660927</v>
      </c>
      <c r="F39" s="4">
        <f>'SEKTÖR (U S D)'!F39*1.6716</f>
        <v>1477435.4039675999</v>
      </c>
      <c r="G39" s="4">
        <f>'SEKTÖR (U S D)'!G39*1.7924</f>
        <v>2262673.0401388</v>
      </c>
      <c r="H39" s="34">
        <f t="shared" si="2"/>
        <v>53.14869496578143</v>
      </c>
      <c r="I39" s="34">
        <f t="shared" si="3"/>
        <v>0.8312679803196752</v>
      </c>
    </row>
    <row r="40" spans="1:9" ht="14.25">
      <c r="A40" s="75" t="s">
        <v>153</v>
      </c>
      <c r="B40" s="4">
        <f>'SEKTÖR (U S D)'!B40*1.8589</f>
        <v>578174.0127368111</v>
      </c>
      <c r="C40" s="4">
        <f>'SEKTÖR (U S D)'!C40*1.7791</f>
        <v>544704.0179043399</v>
      </c>
      <c r="D40" s="34">
        <f t="shared" si="0"/>
        <v>-5.788913734472343</v>
      </c>
      <c r="E40" s="34">
        <f t="shared" si="1"/>
        <v>2.5777017597234932</v>
      </c>
      <c r="F40" s="4">
        <f>'SEKTÖR (U S D)'!F40*1.6716</f>
        <v>6334190.625394801</v>
      </c>
      <c r="G40" s="4">
        <f>'SEKTÖR (U S D)'!G40*1.7924</f>
        <v>6807431.938043601</v>
      </c>
      <c r="H40" s="34">
        <f t="shared" si="2"/>
        <v>7.471219933790732</v>
      </c>
      <c r="I40" s="34">
        <f t="shared" si="3"/>
        <v>2.500935883318796</v>
      </c>
    </row>
    <row r="41" spans="1:9" ht="15" thickBot="1">
      <c r="A41" s="43" t="s">
        <v>79</v>
      </c>
      <c r="B41" s="4">
        <f>'SEKTÖR (U S D)'!B41*1.8589</f>
        <v>9882.592255497</v>
      </c>
      <c r="C41" s="4">
        <f>'SEKTÖR (U S D)'!C41*1.7791</f>
        <v>13917.135443414998</v>
      </c>
      <c r="D41" s="34">
        <f t="shared" si="0"/>
        <v>40.824746014122574</v>
      </c>
      <c r="E41" s="34">
        <f t="shared" si="1"/>
        <v>0.06586003286853158</v>
      </c>
      <c r="F41" s="4">
        <f>'SEKTÖR (U S D)'!F41*1.6716</f>
        <v>122834.18112839997</v>
      </c>
      <c r="G41" s="4">
        <f>'SEKTÖR (U S D)'!G41*1.7924</f>
        <v>147785.2046632</v>
      </c>
      <c r="H41" s="34">
        <f t="shared" si="2"/>
        <v>20.312769056292606</v>
      </c>
      <c r="I41" s="34">
        <f t="shared" si="3"/>
        <v>0.054293796064309896</v>
      </c>
    </row>
    <row r="42" spans="1:9" ht="18" thickBot="1" thickTop="1">
      <c r="A42" s="49" t="s">
        <v>17</v>
      </c>
      <c r="B42" s="56">
        <f>'SEKTÖR (U S D)'!B42*1.8589</f>
        <v>637876.402056608</v>
      </c>
      <c r="C42" s="56">
        <f>'SEKTÖR (U S D)'!C42*1.7791</f>
        <v>708270.777994592</v>
      </c>
      <c r="D42" s="57">
        <f t="shared" si="0"/>
        <v>11.035739166870272</v>
      </c>
      <c r="E42" s="57">
        <f t="shared" si="1"/>
        <v>3.351748418933117</v>
      </c>
      <c r="F42" s="56">
        <f>'SEKTÖR (U S D)'!F42*1.6716</f>
        <v>6457672.9460208</v>
      </c>
      <c r="G42" s="56">
        <f>'SEKTÖR (U S D)'!G42*1.7924</f>
        <v>7494967.942661202</v>
      </c>
      <c r="H42" s="57">
        <f t="shared" si="2"/>
        <v>16.06298438014858</v>
      </c>
      <c r="I42" s="57">
        <f t="shared" si="3"/>
        <v>2.753525035978905</v>
      </c>
    </row>
    <row r="43" spans="1:9" ht="14.25">
      <c r="A43" s="43" t="s">
        <v>82</v>
      </c>
      <c r="B43" s="4">
        <f>'SEKTÖR (U S D)'!B43*1.8589</f>
        <v>637876.402056608</v>
      </c>
      <c r="C43" s="4">
        <f>'SEKTÖR (U S D)'!C43*1.7791</f>
        <v>708270.777994592</v>
      </c>
      <c r="D43" s="34">
        <f t="shared" si="0"/>
        <v>11.035739166870272</v>
      </c>
      <c r="E43" s="34">
        <f t="shared" si="1"/>
        <v>3.351748418933117</v>
      </c>
      <c r="F43" s="4">
        <f>'SEKTÖR (U S D)'!F43*1.6716</f>
        <v>6457672.9460208</v>
      </c>
      <c r="G43" s="4">
        <f>'SEKTÖR (U S D)'!G43*1.7924</f>
        <v>7494967.942661202</v>
      </c>
      <c r="H43" s="34">
        <f t="shared" si="2"/>
        <v>16.06298438014858</v>
      </c>
      <c r="I43" s="34">
        <f t="shared" si="3"/>
        <v>2.753525035978905</v>
      </c>
    </row>
    <row r="44" spans="1:9" ht="14.25">
      <c r="A44" s="98" t="s">
        <v>122</v>
      </c>
      <c r="B44" s="106">
        <f>'SEKTÖR (U S D)'!B44*1.8589</f>
        <v>0</v>
      </c>
      <c r="C44" s="106">
        <f>'SEKTÖR (U S D)'!C44*1.7791</f>
        <v>0</v>
      </c>
      <c r="D44" s="107"/>
      <c r="E44" s="108"/>
      <c r="F44" s="4">
        <f>'SEKTÖR (U S D)'!F44*1.6716</f>
        <v>2894147.4656388112</v>
      </c>
      <c r="G44" s="4">
        <f>'SEKTÖR (U S D)'!G44*1.7924</f>
        <v>25364104.089654423</v>
      </c>
      <c r="H44" s="34">
        <f t="shared" si="2"/>
        <v>776.392940953889</v>
      </c>
      <c r="I44" s="34">
        <f t="shared" si="3"/>
        <v>9.318344809523014</v>
      </c>
    </row>
    <row r="45" spans="1:9" s="39" customFormat="1" ht="18.75" thickBot="1">
      <c r="A45" s="44" t="s">
        <v>18</v>
      </c>
      <c r="B45" s="45">
        <f>'SEKTÖR (U S D)'!B45*1.8589</f>
        <v>22387569.57321091</v>
      </c>
      <c r="C45" s="45">
        <f>'SEKTÖR (U S D)'!C45*1.7791</f>
        <v>21131382.47470373</v>
      </c>
      <c r="D45" s="46">
        <f>(C45-B45)/B45*100</f>
        <v>-5.611091880247426</v>
      </c>
      <c r="E45" s="47">
        <f>C45/C$45*100</f>
        <v>100</v>
      </c>
      <c r="F45" s="45">
        <f>'SEKTÖR (U S D)'!F45*1.6716</f>
        <v>225510321.936228</v>
      </c>
      <c r="G45" s="45">
        <f>'SEKTÖR (U S D)'!G45*1.7924</f>
        <v>272195380.2754028</v>
      </c>
      <c r="H45" s="46">
        <f t="shared" si="2"/>
        <v>20.701960752101108</v>
      </c>
      <c r="I45" s="47">
        <f t="shared" si="3"/>
        <v>100</v>
      </c>
    </row>
    <row r="46" spans="1:9" s="39" customFormat="1" ht="18">
      <c r="A46" s="102"/>
      <c r="B46" s="103"/>
      <c r="C46" s="103"/>
      <c r="D46" s="104"/>
      <c r="E46" s="105"/>
      <c r="F46" s="103"/>
      <c r="G46" s="103"/>
      <c r="H46" s="104"/>
      <c r="I46" s="105"/>
    </row>
    <row r="47" ht="12.75">
      <c r="A47" s="61" t="s">
        <v>105</v>
      </c>
    </row>
    <row r="48" ht="12.75">
      <c r="A48" s="5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9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48" t="s">
        <v>116</v>
      </c>
      <c r="B5" s="149"/>
      <c r="C5" s="149"/>
      <c r="D5" s="149"/>
      <c r="E5" s="149"/>
      <c r="F5" s="149"/>
      <c r="G5" s="153"/>
    </row>
    <row r="6" spans="1:7" ht="50.25" customHeight="1" thickBot="1" thickTop="1">
      <c r="A6" s="40"/>
      <c r="B6" s="150" t="s">
        <v>168</v>
      </c>
      <c r="C6" s="152"/>
      <c r="D6" s="150" t="s">
        <v>156</v>
      </c>
      <c r="E6" s="151"/>
      <c r="F6" s="150" t="s">
        <v>147</v>
      </c>
      <c r="G6" s="15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5" t="s">
        <v>2</v>
      </c>
      <c r="B8" s="57">
        <f>'SEKTÖR (U S D)'!D8</f>
        <v>-1.1888989909746188</v>
      </c>
      <c r="C8" s="57">
        <f>'SEKTÖR (TL)'!D8</f>
        <v>-5.430722575094383</v>
      </c>
      <c r="D8" s="57">
        <f>'SEKTÖR (U S D)'!H8</f>
        <v>7.204534135040472</v>
      </c>
      <c r="E8" s="57">
        <f>'SEKTÖR (TL)'!H8</f>
        <v>14.95178690096108</v>
      </c>
      <c r="F8" s="57" t="e">
        <f>'SEKTÖR (U S D)'!#REF!</f>
        <v>#REF!</v>
      </c>
      <c r="G8" s="57" t="e">
        <f>'SEKTÖR (TL)'!#REF!</f>
        <v>#REF!</v>
      </c>
    </row>
    <row r="9" spans="1:7" s="61" customFormat="1" ht="15.75">
      <c r="A9" s="58" t="s">
        <v>73</v>
      </c>
      <c r="B9" s="60">
        <f>'SEKTÖR (U S D)'!D9</f>
        <v>-5.841848607430698</v>
      </c>
      <c r="C9" s="60">
        <f>'SEKTÖR (TL)'!D9</f>
        <v>-9.883927514917394</v>
      </c>
      <c r="D9" s="60">
        <f>'SEKTÖR (U S D)'!H9</f>
        <v>4.33553133677467</v>
      </c>
      <c r="E9" s="60">
        <f>'SEKTÖR (TL)'!H9</f>
        <v>11.875452481475774</v>
      </c>
      <c r="F9" s="60" t="e">
        <f>'SEKTÖR (U S D)'!#REF!</f>
        <v>#REF!</v>
      </c>
      <c r="G9" s="60" t="e">
        <f>'SEKTÖR (TL)'!#REF!</f>
        <v>#REF!</v>
      </c>
    </row>
    <row r="10" spans="1:7" ht="14.25">
      <c r="A10" s="43" t="s">
        <v>3</v>
      </c>
      <c r="B10" s="34">
        <f>'SEKTÖR (U S D)'!D10</f>
        <v>-8.876277688007951</v>
      </c>
      <c r="C10" s="34">
        <f>'SEKTÖR (TL)'!D10</f>
        <v>-12.788092761705824</v>
      </c>
      <c r="D10" s="34">
        <f>'SEKTÖR (U S D)'!H10</f>
        <v>7.884393916960949</v>
      </c>
      <c r="E10" s="34">
        <f>'SEKTÖR (TL)'!H10</f>
        <v>15.680777492678141</v>
      </c>
      <c r="F10" s="34" t="e">
        <f>'SEKTÖR (U S D)'!#REF!</f>
        <v>#REF!</v>
      </c>
      <c r="G10" s="34" t="e">
        <f>'SEKTÖR (TL)'!#REF!</f>
        <v>#REF!</v>
      </c>
    </row>
    <row r="11" spans="1:7" ht="14.25">
      <c r="A11" s="43" t="s">
        <v>4</v>
      </c>
      <c r="B11" s="34">
        <f>'SEKTÖR (U S D)'!D11</f>
        <v>-8.948529513496908</v>
      </c>
      <c r="C11" s="34">
        <f>'SEKTÖR (TL)'!D11</f>
        <v>-12.857242916489506</v>
      </c>
      <c r="D11" s="34">
        <f>'SEKTÖR (U S D)'!H11</f>
        <v>-6.463187067232795</v>
      </c>
      <c r="E11" s="34">
        <f>'SEKTÖR (TL)'!H11</f>
        <v>0.2963528958434701</v>
      </c>
      <c r="F11" s="34" t="e">
        <f>'SEKTÖR (U S D)'!#REF!</f>
        <v>#REF!</v>
      </c>
      <c r="G11" s="34" t="e">
        <f>'SEKTÖR (TL)'!#REF!</f>
        <v>#REF!</v>
      </c>
    </row>
    <row r="12" spans="1:7" ht="14.25">
      <c r="A12" s="43" t="s">
        <v>5</v>
      </c>
      <c r="B12" s="34">
        <f>'SEKTÖR (U S D)'!D12</f>
        <v>-15.103496200163585</v>
      </c>
      <c r="C12" s="34">
        <f>'SEKTÖR (TL)'!D12</f>
        <v>-18.747985415950858</v>
      </c>
      <c r="D12" s="34">
        <f>'SEKTÖR (U S D)'!H12</f>
        <v>4.7982940940914185</v>
      </c>
      <c r="E12" s="34">
        <f>'SEKTÖR (TL)'!H12</f>
        <v>12.371657294956595</v>
      </c>
      <c r="F12" s="34" t="e">
        <f>'SEKTÖR (U S D)'!#REF!</f>
        <v>#REF!</v>
      </c>
      <c r="G12" s="34" t="e">
        <f>'SEKTÖR (TL)'!#REF!</f>
        <v>#REF!</v>
      </c>
    </row>
    <row r="13" spans="1:7" ht="14.25">
      <c r="A13" s="43" t="s">
        <v>6</v>
      </c>
      <c r="B13" s="34">
        <f>'SEKTÖR (U S D)'!D13</f>
        <v>-7.278943204722306</v>
      </c>
      <c r="C13" s="34">
        <f>'SEKTÖR (TL)'!D13</f>
        <v>-11.259329633396879</v>
      </c>
      <c r="D13" s="34">
        <f>'SEKTÖR (U S D)'!H13</f>
        <v>-0.23608245924529336</v>
      </c>
      <c r="E13" s="34">
        <f>'SEKTÖR (TL)'!H13</f>
        <v>6.9734660206082575</v>
      </c>
      <c r="F13" s="34" t="e">
        <f>'SEKTÖR (U S D)'!#REF!</f>
        <v>#REF!</v>
      </c>
      <c r="G13" s="34" t="e">
        <f>'SEKTÖR (TL)'!#REF!</f>
        <v>#REF!</v>
      </c>
    </row>
    <row r="14" spans="1:7" ht="14.25">
      <c r="A14" s="43" t="s">
        <v>7</v>
      </c>
      <c r="B14" s="34">
        <f>'SEKTÖR (U S D)'!D14</f>
        <v>11.187972400142355</v>
      </c>
      <c r="C14" s="34">
        <f>'SEKTÖR (TL)'!D14</f>
        <v>6.4148268853048735</v>
      </c>
      <c r="D14" s="34">
        <f>'SEKTÖR (U S D)'!H14</f>
        <v>2.634871945737615</v>
      </c>
      <c r="E14" s="34">
        <f>'SEKTÖR (TL)'!H14</f>
        <v>10.051893081801921</v>
      </c>
      <c r="F14" s="34" t="e">
        <f>'SEKTÖR (U S D)'!#REF!</f>
        <v>#REF!</v>
      </c>
      <c r="G14" s="34" t="e">
        <f>'SEKTÖR (TL)'!#REF!</f>
        <v>#REF!</v>
      </c>
    </row>
    <row r="15" spans="1:7" ht="14.25">
      <c r="A15" s="43" t="s">
        <v>8</v>
      </c>
      <c r="B15" s="34">
        <f>'SEKTÖR (U S D)'!D15</f>
        <v>32.294321712839</v>
      </c>
      <c r="C15" s="34">
        <f>'SEKTÖR (TL)'!D15</f>
        <v>26.615109881818196</v>
      </c>
      <c r="D15" s="34">
        <f>'SEKTÖR (U S D)'!H15</f>
        <v>11.383635216881618</v>
      </c>
      <c r="E15" s="34">
        <f>'SEKTÖR (TL)'!H15</f>
        <v>19.43289528759191</v>
      </c>
      <c r="F15" s="34" t="e">
        <f>'SEKTÖR (U S D)'!#REF!</f>
        <v>#REF!</v>
      </c>
      <c r="G15" s="34" t="e">
        <f>'SEKTÖR (TL)'!#REF!</f>
        <v>#REF!</v>
      </c>
    </row>
    <row r="16" spans="1:7" ht="14.25">
      <c r="A16" s="43" t="s">
        <v>138</v>
      </c>
      <c r="B16" s="34">
        <f>'SEKTÖR (U S D)'!D16</f>
        <v>4.307638600099344</v>
      </c>
      <c r="C16" s="34">
        <f>'SEKTÖR (TL)'!D16</f>
        <v>-0.17014372293466806</v>
      </c>
      <c r="D16" s="34">
        <f>'SEKTÖR (U S D)'!H16</f>
        <v>24.898030140136132</v>
      </c>
      <c r="E16" s="34">
        <f>'SEKTÖR (TL)'!H16</f>
        <v>33.923922722648975</v>
      </c>
      <c r="F16" s="34" t="e">
        <f>'SEKTÖR (U S D)'!#REF!</f>
        <v>#REF!</v>
      </c>
      <c r="G16" s="34" t="e">
        <f>'SEKTÖR (TL)'!#REF!</f>
        <v>#REF!</v>
      </c>
    </row>
    <row r="17" spans="1:7" ht="14.25">
      <c r="A17" s="75" t="s">
        <v>140</v>
      </c>
      <c r="B17" s="34">
        <f>'SEKTÖR (U S D)'!D17</f>
        <v>19.146647271775695</v>
      </c>
      <c r="C17" s="34">
        <f>'SEKTÖR (TL)'!D17</f>
        <v>14.031846877839646</v>
      </c>
      <c r="D17" s="34">
        <f>'SEKTÖR (U S D)'!H17</f>
        <v>-4.074880385685358</v>
      </c>
      <c r="E17" s="34">
        <f>'SEKTÖR (TL)'!H17</f>
        <v>2.8572531686393727</v>
      </c>
      <c r="F17" s="34" t="e">
        <f>'SEKTÖR (U S D)'!#REF!</f>
        <v>#REF!</v>
      </c>
      <c r="G17" s="34" t="e">
        <f>'SEKTÖR (TL)'!#REF!</f>
        <v>#REF!</v>
      </c>
    </row>
    <row r="18" spans="1:7" s="61" customFormat="1" ht="15.75">
      <c r="A18" s="42" t="s">
        <v>74</v>
      </c>
      <c r="B18" s="33">
        <f>'SEKTÖR (U S D)'!D18</f>
        <v>22.064864154493375</v>
      </c>
      <c r="C18" s="33">
        <f>'SEKTÖR (TL)'!D18</f>
        <v>16.824788755317197</v>
      </c>
      <c r="D18" s="33">
        <f>'SEKTÖR (U S D)'!H18</f>
        <v>17.33254949599807</v>
      </c>
      <c r="E18" s="33">
        <f>'SEKTÖR (TL)'!H18</f>
        <v>25.811714355483932</v>
      </c>
      <c r="F18" s="33" t="e">
        <f>'SEKTÖR (U S D)'!#REF!</f>
        <v>#REF!</v>
      </c>
      <c r="G18" s="33" t="e">
        <f>'SEKTÖR (TL)'!#REF!</f>
        <v>#REF!</v>
      </c>
    </row>
    <row r="19" spans="1:7" ht="14.25">
      <c r="A19" s="43" t="s">
        <v>108</v>
      </c>
      <c r="B19" s="34">
        <f>'SEKTÖR (U S D)'!D19</f>
        <v>22.064864154493375</v>
      </c>
      <c r="C19" s="34">
        <f>'SEKTÖR (TL)'!D19</f>
        <v>16.824788755317197</v>
      </c>
      <c r="D19" s="34">
        <f>'SEKTÖR (U S D)'!H19</f>
        <v>17.33254949599807</v>
      </c>
      <c r="E19" s="34">
        <f>'SEKTÖR (TL)'!H19</f>
        <v>25.811714355483932</v>
      </c>
      <c r="F19" s="34" t="e">
        <f>'SEKTÖR (U S D)'!#REF!</f>
        <v>#REF!</v>
      </c>
      <c r="G19" s="34" t="e">
        <f>'SEKTÖR (TL)'!#REF!</f>
        <v>#REF!</v>
      </c>
    </row>
    <row r="20" spans="1:7" s="61" customFormat="1" ht="15.75">
      <c r="A20" s="42" t="s">
        <v>75</v>
      </c>
      <c r="B20" s="33">
        <f>'SEKTÖR (U S D)'!D20</f>
        <v>7.999944736814976</v>
      </c>
      <c r="C20" s="33">
        <f>'SEKTÖR (TL)'!D20</f>
        <v>3.36365682998951</v>
      </c>
      <c r="D20" s="33">
        <f>'SEKTÖR (U S D)'!H20</f>
        <v>14.020344302249663</v>
      </c>
      <c r="E20" s="33">
        <f>'SEKTÖR (TL)'!H20</f>
        <v>22.260149035266988</v>
      </c>
      <c r="F20" s="33" t="e">
        <f>'SEKTÖR (U S D)'!#REF!</f>
        <v>#REF!</v>
      </c>
      <c r="G20" s="33" t="e">
        <f>'SEKTÖR (TL)'!#REF!</f>
        <v>#REF!</v>
      </c>
    </row>
    <row r="21" spans="1:7" ht="15" thickBot="1">
      <c r="A21" s="43" t="s">
        <v>9</v>
      </c>
      <c r="B21" s="34">
        <f>'SEKTÖR (U S D)'!D21</f>
        <v>7.999944736814976</v>
      </c>
      <c r="C21" s="34">
        <f>'SEKTÖR (TL)'!D21</f>
        <v>3.36365682998951</v>
      </c>
      <c r="D21" s="34">
        <f>'SEKTÖR (U S D)'!H21</f>
        <v>14.020344302249663</v>
      </c>
      <c r="E21" s="34">
        <f>'SEKTÖR (TL)'!H21</f>
        <v>22.260149035266988</v>
      </c>
      <c r="F21" s="34" t="e">
        <f>'SEKTÖR (U S D)'!#REF!</f>
        <v>#REF!</v>
      </c>
      <c r="G21" s="34" t="e">
        <f>'SEKTÖR (TL)'!#REF!</f>
        <v>#REF!</v>
      </c>
    </row>
    <row r="22" spans="1:7" ht="18" thickBot="1" thickTop="1">
      <c r="A22" s="49" t="s">
        <v>10</v>
      </c>
      <c r="B22" s="57">
        <f>'SEKTÖR (U S D)'!D22</f>
        <v>-2.0200993953740713</v>
      </c>
      <c r="C22" s="57">
        <f>'SEKTÖR (TL)'!D22</f>
        <v>-6.226240698429191</v>
      </c>
      <c r="D22" s="57">
        <f>'SEKTÖR (U S D)'!H22</f>
        <v>2.6278943824722343</v>
      </c>
      <c r="E22" s="57">
        <f>'SEKTÖR (TL)'!H22</f>
        <v>10.044411277305109</v>
      </c>
      <c r="F22" s="57" t="e">
        <f>'SEKTÖR (U S D)'!#REF!</f>
        <v>#REF!</v>
      </c>
      <c r="G22" s="57" t="e">
        <f>'SEKTÖR (TL)'!#REF!</f>
        <v>#REF!</v>
      </c>
    </row>
    <row r="23" spans="1:7" s="61" customFormat="1" ht="15.75">
      <c r="A23" s="42" t="s">
        <v>76</v>
      </c>
      <c r="B23" s="33">
        <f>'SEKTÖR (U S D)'!D23</f>
        <v>-3.113944652340195</v>
      </c>
      <c r="C23" s="33">
        <f>'SEKTÖR (TL)'!D23</f>
        <v>-7.273128694915518</v>
      </c>
      <c r="D23" s="33">
        <f>'SEKTÖR (U S D)'!H23</f>
        <v>3.7462636363375568</v>
      </c>
      <c r="E23" s="33">
        <f>'SEKTÖR (TL)'!H23</f>
        <v>11.24360070697023</v>
      </c>
      <c r="F23" s="33" t="e">
        <f>'SEKTÖR (U S D)'!#REF!</f>
        <v>#REF!</v>
      </c>
      <c r="G23" s="33" t="e">
        <f>'SEKTÖR (TL)'!#REF!</f>
        <v>#REF!</v>
      </c>
    </row>
    <row r="24" spans="1:7" ht="14.25">
      <c r="A24" s="43" t="s">
        <v>11</v>
      </c>
      <c r="B24" s="34">
        <f>'SEKTÖR (U S D)'!D24</f>
        <v>-3.761053106509525</v>
      </c>
      <c r="C24" s="34">
        <f>'SEKTÖR (TL)'!D24</f>
        <v>-7.892457680236216</v>
      </c>
      <c r="D24" s="34">
        <f>'SEKTÖR (U S D)'!H24</f>
        <v>-1.1986443168905487</v>
      </c>
      <c r="E24" s="34">
        <f>'SEKTÖR (TL)'!H24</f>
        <v>5.941343578849832</v>
      </c>
      <c r="F24" s="34" t="e">
        <f>'SEKTÖR (U S D)'!#REF!</f>
        <v>#REF!</v>
      </c>
      <c r="G24" s="34" t="e">
        <f>'SEKTÖR (TL)'!#REF!</f>
        <v>#REF!</v>
      </c>
    </row>
    <row r="25" spans="1:7" ht="14.25">
      <c r="A25" s="43" t="s">
        <v>12</v>
      </c>
      <c r="B25" s="34">
        <f>'SEKTÖR (U S D)'!D25</f>
        <v>-19.28651262394968</v>
      </c>
      <c r="C25" s="34">
        <f>'SEKTÖR (TL)'!D25</f>
        <v>-22.751430743595073</v>
      </c>
      <c r="D25" s="34">
        <f>'SEKTÖR (U S D)'!H25</f>
        <v>8.503842166284436</v>
      </c>
      <c r="E25" s="34">
        <f>'SEKTÖR (TL)'!H25</f>
        <v>16.344990846403594</v>
      </c>
      <c r="F25" s="34" t="e">
        <f>'SEKTÖR (U S D)'!#REF!</f>
        <v>#REF!</v>
      </c>
      <c r="G25" s="34" t="e">
        <f>'SEKTÖR (TL)'!#REF!</f>
        <v>#REF!</v>
      </c>
    </row>
    <row r="26" spans="1:7" ht="14.25">
      <c r="A26" s="43" t="s">
        <v>13</v>
      </c>
      <c r="B26" s="34">
        <f>'SEKTÖR (U S D)'!D26</f>
        <v>15.763387088375547</v>
      </c>
      <c r="C26" s="34">
        <f>'SEKTÖR (TL)'!D26</f>
        <v>10.79382536388666</v>
      </c>
      <c r="D26" s="34">
        <f>'SEKTÖR (U S D)'!H26</f>
        <v>23.549962408455553</v>
      </c>
      <c r="E26" s="34">
        <f>'SEKTÖR (TL)'!H26</f>
        <v>32.47843540375435</v>
      </c>
      <c r="F26" s="34" t="e">
        <f>'SEKTÖR (U S D)'!#REF!</f>
        <v>#REF!</v>
      </c>
      <c r="G26" s="34" t="e">
        <f>'SEKTÖR (TL)'!#REF!</f>
        <v>#REF!</v>
      </c>
    </row>
    <row r="27" spans="1:7" s="61" customFormat="1" ht="15.75">
      <c r="A27" s="42" t="s">
        <v>77</v>
      </c>
      <c r="B27" s="33">
        <f>'SEKTÖR (U S D)'!D27</f>
        <v>4.908431694296196</v>
      </c>
      <c r="C27" s="33">
        <f>'SEKTÖR (TL)'!D27</f>
        <v>0.404858156610003</v>
      </c>
      <c r="D27" s="33">
        <f>'SEKTÖR (U S D)'!H27</f>
        <v>11.274989039991445</v>
      </c>
      <c r="E27" s="33">
        <f>'SEKTÖR (TL)'!H27</f>
        <v>19.3163976760473</v>
      </c>
      <c r="F27" s="33" t="e">
        <f>'SEKTÖR (U S D)'!#REF!</f>
        <v>#REF!</v>
      </c>
      <c r="G27" s="33" t="e">
        <f>'SEKTÖR (TL)'!#REF!</f>
        <v>#REF!</v>
      </c>
    </row>
    <row r="28" spans="1:7" ht="14.25">
      <c r="A28" s="43" t="s">
        <v>14</v>
      </c>
      <c r="B28" s="34">
        <f>'SEKTÖR (U S D)'!D28</f>
        <v>4.908431694296196</v>
      </c>
      <c r="C28" s="34">
        <f>'SEKTÖR (TL)'!D28</f>
        <v>0.404858156610003</v>
      </c>
      <c r="D28" s="34">
        <f>'SEKTÖR (U S D)'!H28</f>
        <v>11.274989039991445</v>
      </c>
      <c r="E28" s="34">
        <f>'SEKTÖR (TL)'!H28</f>
        <v>19.3163976760473</v>
      </c>
      <c r="F28" s="34" t="e">
        <f>'SEKTÖR (U S D)'!#REF!</f>
        <v>#REF!</v>
      </c>
      <c r="G28" s="34" t="e">
        <f>'SEKTÖR (TL)'!#REF!</f>
        <v>#REF!</v>
      </c>
    </row>
    <row r="29" spans="1:7" s="61" customFormat="1" ht="15.75">
      <c r="A29" s="42" t="s">
        <v>78</v>
      </c>
      <c r="B29" s="33">
        <f>'SEKTÖR (U S D)'!D29</f>
        <v>-3.117761428060981</v>
      </c>
      <c r="C29" s="33">
        <f>'SEKTÖR (TL)'!D29</f>
        <v>-7.276781621745817</v>
      </c>
      <c r="D29" s="33">
        <f>'SEKTÖR (U S D)'!H29</f>
        <v>0.8709308443129797</v>
      </c>
      <c r="E29" s="33">
        <f>'SEKTÖR (TL)'!H29</f>
        <v>8.16047884981249</v>
      </c>
      <c r="F29" s="33" t="e">
        <f>'SEKTÖR (U S D)'!#REF!</f>
        <v>#REF!</v>
      </c>
      <c r="G29" s="33" t="e">
        <f>'SEKTÖR (TL)'!#REF!</f>
        <v>#REF!</v>
      </c>
    </row>
    <row r="30" spans="1:7" ht="14.25">
      <c r="A30" s="43" t="s">
        <v>15</v>
      </c>
      <c r="B30" s="34">
        <f>'SEKTÖR (U S D)'!D30</f>
        <v>3.591221218461023</v>
      </c>
      <c r="C30" s="34">
        <f>'SEKTÖR (TL)'!D30</f>
        <v>-0.8558062995513661</v>
      </c>
      <c r="D30" s="34">
        <f>'SEKTÖR (U S D)'!H30</f>
        <v>-0.3842853021766309</v>
      </c>
      <c r="E30" s="34">
        <f>'SEKTÖR (TL)'!H30</f>
        <v>6.814553137340637</v>
      </c>
      <c r="F30" s="34" t="e">
        <f>'SEKTÖR (U S D)'!#REF!</f>
        <v>#REF!</v>
      </c>
      <c r="G30" s="34" t="e">
        <f>'SEKTÖR (TL)'!#REF!</f>
        <v>#REF!</v>
      </c>
    </row>
    <row r="31" spans="1:7" ht="14.25">
      <c r="A31" s="43" t="s">
        <v>119</v>
      </c>
      <c r="B31" s="34">
        <f>'SEKTÖR (U S D)'!D31</f>
        <v>-5.532222569157217</v>
      </c>
      <c r="C31" s="34">
        <f>'SEKTÖR (TL)'!D31</f>
        <v>-9.58759329323127</v>
      </c>
      <c r="D31" s="34">
        <f>'SEKTÖR (U S D)'!H31</f>
        <v>-5.256451861019512</v>
      </c>
      <c r="E31" s="34">
        <f>'SEKTÖR (TL)'!H31</f>
        <v>1.5902941399309847</v>
      </c>
      <c r="F31" s="34" t="e">
        <f>'SEKTÖR (U S D)'!#REF!</f>
        <v>#REF!</v>
      </c>
      <c r="G31" s="34" t="e">
        <f>'SEKTÖR (TL)'!#REF!</f>
        <v>#REF!</v>
      </c>
    </row>
    <row r="32" spans="1:7" ht="14.25">
      <c r="A32" s="43" t="s">
        <v>120</v>
      </c>
      <c r="B32" s="34">
        <f>'SEKTÖR (U S D)'!D32</f>
        <v>26.559071381136384</v>
      </c>
      <c r="C32" s="34">
        <f>'SEKTÖR (TL)'!D32</f>
        <v>21.126065896056666</v>
      </c>
      <c r="D32" s="34">
        <f>'SEKTÖR (U S D)'!H32</f>
        <v>-38.62001152659021</v>
      </c>
      <c r="E32" s="34">
        <f>'SEKTÖR (TL)'!H32</f>
        <v>-34.18431961011026</v>
      </c>
      <c r="F32" s="34" t="e">
        <f>'SEKTÖR (U S D)'!#REF!</f>
        <v>#REF!</v>
      </c>
      <c r="G32" s="34" t="e">
        <f>'SEKTÖR (TL)'!#REF!</f>
        <v>#REF!</v>
      </c>
    </row>
    <row r="33" spans="1:7" ht="14.25">
      <c r="A33" s="43" t="s">
        <v>32</v>
      </c>
      <c r="B33" s="34">
        <f>'SEKTÖR (U S D)'!D33</f>
        <v>-9.966683923450601</v>
      </c>
      <c r="C33" s="34">
        <f>'SEKTÖR (TL)'!D33</f>
        <v>-13.831689369095141</v>
      </c>
      <c r="D33" s="34">
        <f>'SEKTÖR (U S D)'!H33</f>
        <v>5.626633960474031</v>
      </c>
      <c r="E33" s="34">
        <f>'SEKTÖR (TL)'!H33</f>
        <v>13.259858046634172</v>
      </c>
      <c r="F33" s="34" t="e">
        <f>'SEKTÖR (U S D)'!#REF!</f>
        <v>#REF!</v>
      </c>
      <c r="G33" s="34" t="e">
        <f>'SEKTÖR (TL)'!#REF!</f>
        <v>#REF!</v>
      </c>
    </row>
    <row r="34" spans="1:7" ht="14.25">
      <c r="A34" s="43" t="s">
        <v>31</v>
      </c>
      <c r="B34" s="34">
        <f>'SEKTÖR (U S D)'!D34</f>
        <v>-6.388490041393751</v>
      </c>
      <c r="C34" s="34">
        <f>'SEKTÖR (TL)'!D34</f>
        <v>-10.407102389931481</v>
      </c>
      <c r="D34" s="34">
        <f>'SEKTÖR (U S D)'!H34</f>
        <v>8.744397453238108</v>
      </c>
      <c r="E34" s="34">
        <f>'SEKTÖR (TL)'!H34</f>
        <v>16.60293012394352</v>
      </c>
      <c r="F34" s="34" t="e">
        <f>'SEKTÖR (U S D)'!#REF!</f>
        <v>#REF!</v>
      </c>
      <c r="G34" s="34" t="e">
        <f>'SEKTÖR (TL)'!#REF!</f>
        <v>#REF!</v>
      </c>
    </row>
    <row r="35" spans="1:7" ht="14.25">
      <c r="A35" s="43" t="s">
        <v>16</v>
      </c>
      <c r="B35" s="34">
        <f>'SEKTÖR (U S D)'!D35</f>
        <v>1.4114620378446818</v>
      </c>
      <c r="C35" s="34">
        <f>'SEKTÖR (TL)'!D35</f>
        <v>-2.9419914403521115</v>
      </c>
      <c r="D35" s="34">
        <f>'SEKTÖR (U S D)'!H35</f>
        <v>1.3374209621323578</v>
      </c>
      <c r="E35" s="34">
        <f>'SEKTÖR (TL)'!H35</f>
        <v>8.66068038557431</v>
      </c>
      <c r="F35" s="34" t="e">
        <f>'SEKTÖR (U S D)'!#REF!</f>
        <v>#REF!</v>
      </c>
      <c r="G35" s="34" t="e">
        <f>'SEKTÖR (TL)'!#REF!</f>
        <v>#REF!</v>
      </c>
    </row>
    <row r="36" spans="1:7" ht="14.25">
      <c r="A36" s="43" t="s">
        <v>137</v>
      </c>
      <c r="B36" s="34">
        <f>'SEKTÖR (U S D)'!D36</f>
        <v>-9.929875183901384</v>
      </c>
      <c r="C36" s="34">
        <f>'SEKTÖR (TL)'!D36</f>
        <v>-13.796460777706674</v>
      </c>
      <c r="D36" s="34">
        <f>'SEKTÖR (U S D)'!H36</f>
        <v>1.7409392542368323</v>
      </c>
      <c r="E36" s="34">
        <f>'SEKTÖR (TL)'!H36</f>
        <v>9.093359367847638</v>
      </c>
      <c r="F36" s="34" t="e">
        <f>'SEKTÖR (U S D)'!#REF!</f>
        <v>#REF!</v>
      </c>
      <c r="G36" s="34" t="e">
        <f>'SEKTÖR (TL)'!#REF!</f>
        <v>#REF!</v>
      </c>
    </row>
    <row r="37" spans="1:7" ht="14.25">
      <c r="A37" s="43" t="s">
        <v>146</v>
      </c>
      <c r="B37" s="34">
        <f>'SEKTÖR (U S D)'!D37</f>
        <v>-2.533163633683418</v>
      </c>
      <c r="C37" s="34">
        <f>'SEKTÖR (TL)'!D37</f>
        <v>-6.717279800250782</v>
      </c>
      <c r="D37" s="34">
        <f>'SEKTÖR (U S D)'!H37</f>
        <v>-1.8538219456335732</v>
      </c>
      <c r="E37" s="34">
        <f>'SEKTÖR (TL)'!H37</f>
        <v>5.238818823071534</v>
      </c>
      <c r="F37" s="34" t="e">
        <f>'SEKTÖR (U S D)'!#REF!</f>
        <v>#REF!</v>
      </c>
      <c r="G37" s="34" t="e">
        <f>'SEKTÖR (TL)'!#REF!</f>
        <v>#REF!</v>
      </c>
    </row>
    <row r="38" spans="1:7" ht="14.25">
      <c r="A38" s="75" t="s">
        <v>145</v>
      </c>
      <c r="B38" s="34">
        <f>'SEKTÖR (U S D)'!D38</f>
        <v>46.17880702320994</v>
      </c>
      <c r="C38" s="34">
        <f>'SEKTÖR (TL)'!D38</f>
        <v>39.903553485928676</v>
      </c>
      <c r="D38" s="34">
        <f>'SEKTÖR (U S D)'!H38</f>
        <v>42.53954759610048</v>
      </c>
      <c r="E38" s="34">
        <f>'SEKTÖR (TL)'!H38</f>
        <v>52.840323708572924</v>
      </c>
      <c r="F38" s="34" t="e">
        <f>'SEKTÖR (U S D)'!#REF!</f>
        <v>#REF!</v>
      </c>
      <c r="G38" s="34" t="e">
        <f>'SEKTÖR (TL)'!#REF!</f>
        <v>#REF!</v>
      </c>
    </row>
    <row r="39" spans="1:7" ht="15" thickBot="1">
      <c r="A39" s="43" t="s">
        <v>79</v>
      </c>
      <c r="B39" s="34">
        <f>'SEKTÖR (U S D)'!D41</f>
        <v>47.14131884978499</v>
      </c>
      <c r="C39" s="34">
        <f>'SEKTÖR (TL)'!D41</f>
        <v>40.824746014122574</v>
      </c>
      <c r="D39" s="34">
        <f>'SEKTÖR (U S D)'!H41</f>
        <v>12.204209302889273</v>
      </c>
      <c r="E39" s="34">
        <f>'SEKTÖR (TL)'!H41</f>
        <v>20.312769056292606</v>
      </c>
      <c r="F39" s="34" t="e">
        <f>'SEKTÖR (U S D)'!#REF!</f>
        <v>#REF!</v>
      </c>
      <c r="G39" s="34" t="e">
        <f>'SEKTÖR (TL)'!#REF!</f>
        <v>#REF!</v>
      </c>
    </row>
    <row r="40" spans="1:7" ht="18" thickBot="1" thickTop="1">
      <c r="A40" s="49" t="s">
        <v>17</v>
      </c>
      <c r="B40" s="57">
        <f>'SEKTÖR (U S D)'!D42</f>
        <v>16.01615172688165</v>
      </c>
      <c r="C40" s="57">
        <f>'SEKTÖR (TL)'!D42</f>
        <v>11.035739166870272</v>
      </c>
      <c r="D40" s="57">
        <f>'SEKTÖR (U S D)'!H42</f>
        <v>8.240841714938833</v>
      </c>
      <c r="E40" s="57">
        <f>'SEKTÖR (TL)'!H42</f>
        <v>16.06298438014858</v>
      </c>
      <c r="F40" s="57" t="e">
        <f>'SEKTÖR (U S D)'!#REF!</f>
        <v>#REF!</v>
      </c>
      <c r="G40" s="57" t="e">
        <f>'SEKTÖR (TL)'!#REF!</f>
        <v>#REF!</v>
      </c>
    </row>
    <row r="41" spans="1:7" ht="14.25">
      <c r="A41" s="43" t="s">
        <v>82</v>
      </c>
      <c r="B41" s="34">
        <f>'SEKTÖR (U S D)'!D43</f>
        <v>16.01615172688165</v>
      </c>
      <c r="C41" s="34">
        <f>'SEKTÖR (TL)'!D43</f>
        <v>11.035739166870272</v>
      </c>
      <c r="D41" s="34">
        <f>'SEKTÖR (U S D)'!H43</f>
        <v>8.240841714938833</v>
      </c>
      <c r="E41" s="34">
        <f>'SEKTÖR (TL)'!H43</f>
        <v>16.06298438014858</v>
      </c>
      <c r="F41" s="34" t="e">
        <f>'SEKTÖR (U S D)'!#REF!</f>
        <v>#REF!</v>
      </c>
      <c r="G41" s="34" t="e">
        <f>'SEKTÖR (TL)'!#REF!</f>
        <v>#REF!</v>
      </c>
    </row>
    <row r="42" spans="1:7" ht="14.25">
      <c r="A42" s="98" t="s">
        <v>122</v>
      </c>
      <c r="B42" s="107"/>
      <c r="C42" s="107"/>
      <c r="D42" s="100">
        <f>'SEKTÖR (U S D)'!H44</f>
        <v>717.3278509810984</v>
      </c>
      <c r="E42" s="100">
        <f>'SEKTÖR (TL)'!H44</f>
        <v>776.392940953889</v>
      </c>
      <c r="F42" s="100" t="e">
        <f>'SEKTÖR (U S D)'!#REF!</f>
        <v>#REF!</v>
      </c>
      <c r="G42" s="100" t="e">
        <f>'SEKTÖR (TL)'!#REF!</f>
        <v>#REF!</v>
      </c>
    </row>
    <row r="43" spans="1:7" s="39" customFormat="1" ht="18.75" thickBot="1">
      <c r="A43" s="44" t="s">
        <v>18</v>
      </c>
      <c r="B43" s="46">
        <f>'SEKTÖR (U S D)'!D45</f>
        <v>-1.377358606144643</v>
      </c>
      <c r="C43" s="46">
        <f>'SEKTÖR (TL)'!D45</f>
        <v>-5.611091880247426</v>
      </c>
      <c r="D43" s="46">
        <f>'SEKTÖR (U S D)'!H45</f>
        <v>12.567171163363202</v>
      </c>
      <c r="E43" s="46">
        <f>'SEKTÖR (TL)'!H45</f>
        <v>20.701960752101108</v>
      </c>
      <c r="F43" s="46" t="e">
        <f>'SEKTÖR (U S D)'!#REF!</f>
        <v>#REF!</v>
      </c>
      <c r="G43" s="46" t="e">
        <f>'SEKTÖR (TL)'!#REF!</f>
        <v>#REF!</v>
      </c>
    </row>
    <row r="44" spans="1:7" s="39" customFormat="1" ht="18">
      <c r="A44" s="102"/>
      <c r="B44" s="104"/>
      <c r="C44" s="104"/>
      <c r="D44" s="104"/>
      <c r="E44" s="104"/>
      <c r="F44" s="104"/>
      <c r="G44" s="104"/>
    </row>
    <row r="45" ht="14.25">
      <c r="A45" s="99"/>
    </row>
    <row r="46" ht="12.75">
      <c r="A46" s="61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F9" sqref="F9:F21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bestFit="1" customWidth="1"/>
    <col min="8" max="9" width="12.42187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69" t="s">
        <v>165</v>
      </c>
    </row>
    <row r="5" ht="13.5" thickBot="1"/>
    <row r="6" spans="1:13" ht="24" thickBot="1" thickTop="1">
      <c r="A6" s="154" t="s">
        <v>114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6"/>
    </row>
    <row r="7" spans="1:13" ht="24" customHeight="1" thickBot="1" thickTop="1">
      <c r="A7" s="6"/>
      <c r="B7" s="144" t="s">
        <v>30</v>
      </c>
      <c r="C7" s="145"/>
      <c r="D7" s="145"/>
      <c r="E7" s="147"/>
      <c r="F7" s="144" t="s">
        <v>166</v>
      </c>
      <c r="G7" s="145"/>
      <c r="H7" s="145"/>
      <c r="I7" s="147"/>
      <c r="J7" s="144" t="s">
        <v>113</v>
      </c>
      <c r="K7" s="145"/>
      <c r="L7" s="145"/>
      <c r="M7" s="147"/>
    </row>
    <row r="8" spans="1:13" ht="53.25" customHeight="1" thickBot="1" thickTop="1">
      <c r="A8" s="7" t="s">
        <v>45</v>
      </c>
      <c r="B8" s="71">
        <v>2011</v>
      </c>
      <c r="C8" s="72">
        <v>2012</v>
      </c>
      <c r="D8" s="73" t="s">
        <v>150</v>
      </c>
      <c r="E8" s="74" t="s">
        <v>151</v>
      </c>
      <c r="F8" s="71">
        <v>2011</v>
      </c>
      <c r="G8" s="72">
        <v>2012</v>
      </c>
      <c r="H8" s="73" t="s">
        <v>150</v>
      </c>
      <c r="I8" s="74" t="s">
        <v>151</v>
      </c>
      <c r="J8" s="71">
        <v>2010</v>
      </c>
      <c r="K8" s="72">
        <v>2011</v>
      </c>
      <c r="L8" s="73" t="s">
        <v>130</v>
      </c>
      <c r="M8" s="74" t="s">
        <v>129</v>
      </c>
    </row>
    <row r="9" spans="1:13" ht="22.5" customHeight="1" thickTop="1">
      <c r="A9" s="8" t="s">
        <v>34</v>
      </c>
      <c r="B9" s="77">
        <v>117779.595</v>
      </c>
      <c r="C9" s="12">
        <v>130263.986</v>
      </c>
      <c r="D9" s="48">
        <f aca="true" t="shared" si="0" ref="D9:D22">(C9-B9)/B9*100</f>
        <v>10.599791075865053</v>
      </c>
      <c r="E9" s="9">
        <f aca="true" t="shared" si="1" ref="E9:E22">C9/C$22*100</f>
        <v>1.0967226482975427</v>
      </c>
      <c r="F9" s="77">
        <v>1072314.079</v>
      </c>
      <c r="G9" s="12">
        <v>1262042.5890000002</v>
      </c>
      <c r="H9" s="48">
        <f aca="true" t="shared" si="2" ref="H9:H22">(G9-F9)/F9*100</f>
        <v>17.69337116014871</v>
      </c>
      <c r="I9" s="9">
        <f aca="true" t="shared" si="3" ref="I9:I22">G9/G$22*100</f>
        <v>0.9164499618247208</v>
      </c>
      <c r="J9" s="78">
        <v>979423.588</v>
      </c>
      <c r="K9" s="79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77">
        <v>1215145.7</v>
      </c>
      <c r="C10" s="12">
        <v>1166427.549</v>
      </c>
      <c r="D10" s="48">
        <f t="shared" si="0"/>
        <v>-4.009243582888853</v>
      </c>
      <c r="E10" s="9">
        <f t="shared" si="1"/>
        <v>9.82042350973731</v>
      </c>
      <c r="F10" s="77">
        <v>12587357.112</v>
      </c>
      <c r="G10" s="12">
        <v>13089777.411000002</v>
      </c>
      <c r="H10" s="48">
        <f t="shared" si="2"/>
        <v>3.991467744416549</v>
      </c>
      <c r="I10" s="9">
        <f t="shared" si="3"/>
        <v>9.505325821143936</v>
      </c>
      <c r="J10" s="78">
        <v>8097135.7</v>
      </c>
      <c r="K10" s="79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77">
        <v>311191.855</v>
      </c>
      <c r="C11" s="12">
        <v>259543.065</v>
      </c>
      <c r="D11" s="48">
        <f t="shared" si="0"/>
        <v>-16.59708927793113</v>
      </c>
      <c r="E11" s="9">
        <f t="shared" si="1"/>
        <v>2.185153136601096</v>
      </c>
      <c r="F11" s="77">
        <v>3305918.755</v>
      </c>
      <c r="G11" s="12">
        <v>3204535.793</v>
      </c>
      <c r="H11" s="48">
        <f t="shared" si="2"/>
        <v>-3.0667106336676997</v>
      </c>
      <c r="I11" s="9">
        <f t="shared" si="3"/>
        <v>2.327018700286351</v>
      </c>
      <c r="J11" s="78">
        <v>3400532.539999999</v>
      </c>
      <c r="K11" s="79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124</v>
      </c>
      <c r="B12" s="77">
        <v>136896.266</v>
      </c>
      <c r="C12" s="12">
        <v>158706.028</v>
      </c>
      <c r="D12" s="48">
        <f t="shared" si="0"/>
        <v>15.931597433051964</v>
      </c>
      <c r="E12" s="9">
        <f t="shared" si="1"/>
        <v>1.3361827829293045</v>
      </c>
      <c r="F12" s="77">
        <v>1710368.2440000002</v>
      </c>
      <c r="G12" s="12">
        <v>1818719.52</v>
      </c>
      <c r="H12" s="48">
        <f t="shared" si="2"/>
        <v>6.334967711198912</v>
      </c>
      <c r="I12" s="9">
        <f t="shared" si="3"/>
        <v>1.3206887384003128</v>
      </c>
      <c r="J12" s="78">
        <v>1371823.5040000002</v>
      </c>
      <c r="K12" s="79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2" t="s">
        <v>36</v>
      </c>
      <c r="B13" s="77">
        <v>130746.859</v>
      </c>
      <c r="C13" s="12">
        <v>109127.563</v>
      </c>
      <c r="D13" s="48">
        <f t="shared" si="0"/>
        <v>-16.535231641778868</v>
      </c>
      <c r="E13" s="9">
        <f t="shared" si="1"/>
        <v>0.9187702109439283</v>
      </c>
      <c r="F13" s="77">
        <v>1110449.0920000002</v>
      </c>
      <c r="G13" s="12">
        <v>1117260.017</v>
      </c>
      <c r="H13" s="48">
        <f t="shared" si="2"/>
        <v>0.613348693701288</v>
      </c>
      <c r="I13" s="9">
        <f t="shared" si="3"/>
        <v>0.811314062498676</v>
      </c>
      <c r="J13" s="78">
        <v>1220063.574</v>
      </c>
      <c r="K13" s="79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77">
        <v>1027582.058</v>
      </c>
      <c r="C14" s="12">
        <v>924733.062</v>
      </c>
      <c r="D14" s="48">
        <f t="shared" si="0"/>
        <v>-10.008835323592223</v>
      </c>
      <c r="E14" s="9">
        <f t="shared" si="1"/>
        <v>7.785541682448868</v>
      </c>
      <c r="F14" s="77">
        <v>11395914.958</v>
      </c>
      <c r="G14" s="12">
        <v>11429164.433000002</v>
      </c>
      <c r="H14" s="48">
        <f t="shared" si="2"/>
        <v>0.2917666121811497</v>
      </c>
      <c r="I14" s="9">
        <f t="shared" si="3"/>
        <v>8.299448370130486</v>
      </c>
      <c r="J14" s="78">
        <v>8340558.521</v>
      </c>
      <c r="K14" s="79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77">
        <v>661581.071</v>
      </c>
      <c r="C15" s="12">
        <v>724530.086</v>
      </c>
      <c r="D15" s="48">
        <f t="shared" si="0"/>
        <v>9.51493592536598</v>
      </c>
      <c r="E15" s="9">
        <f t="shared" si="1"/>
        <v>6.099986489659286</v>
      </c>
      <c r="F15" s="77">
        <v>7034144.082</v>
      </c>
      <c r="G15" s="12">
        <v>8208472.589000001</v>
      </c>
      <c r="H15" s="48">
        <f t="shared" si="2"/>
        <v>16.694689407984182</v>
      </c>
      <c r="I15" s="9">
        <f t="shared" si="3"/>
        <v>5.960697726365173</v>
      </c>
      <c r="J15" s="78">
        <v>4902211.29</v>
      </c>
      <c r="K15" s="79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77">
        <v>513582.067</v>
      </c>
      <c r="C16" s="12">
        <v>580682.91</v>
      </c>
      <c r="D16" s="48">
        <f t="shared" si="0"/>
        <v>13.065262070375223</v>
      </c>
      <c r="E16" s="9">
        <f t="shared" si="1"/>
        <v>4.888903820863609</v>
      </c>
      <c r="F16" s="77">
        <v>5810928.081</v>
      </c>
      <c r="G16" s="12">
        <v>5786278.845</v>
      </c>
      <c r="H16" s="48">
        <f t="shared" si="2"/>
        <v>-0.4241875937270011</v>
      </c>
      <c r="I16" s="9">
        <f t="shared" si="3"/>
        <v>4.201787699422431</v>
      </c>
      <c r="J16" s="78">
        <v>4474384.734</v>
      </c>
      <c r="K16" s="79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77">
        <v>3428750.275</v>
      </c>
      <c r="C17" s="12">
        <v>3436862.652</v>
      </c>
      <c r="D17" s="48">
        <f t="shared" si="0"/>
        <v>0.23659865400958263</v>
      </c>
      <c r="E17" s="9">
        <f t="shared" si="1"/>
        <v>28.935742143928834</v>
      </c>
      <c r="F17" s="77">
        <v>37651294.143</v>
      </c>
      <c r="G17" s="12">
        <v>40494803.852000006</v>
      </c>
      <c r="H17" s="48">
        <f t="shared" si="2"/>
        <v>7.552223034353952</v>
      </c>
      <c r="I17" s="9">
        <f t="shared" si="3"/>
        <v>29.405870901449394</v>
      </c>
      <c r="J17" s="78">
        <v>32912628.904</v>
      </c>
      <c r="K17" s="79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77">
        <v>1577746.326</v>
      </c>
      <c r="C18" s="12">
        <v>1563839.99</v>
      </c>
      <c r="D18" s="48">
        <f t="shared" si="0"/>
        <v>-0.8814050630848937</v>
      </c>
      <c r="E18" s="9">
        <f t="shared" si="1"/>
        <v>13.16633083334639</v>
      </c>
      <c r="F18" s="77">
        <v>18454771.771</v>
      </c>
      <c r="G18" s="12">
        <v>18693457.36</v>
      </c>
      <c r="H18" s="48">
        <f t="shared" si="2"/>
        <v>1.2933543257092486</v>
      </c>
      <c r="I18" s="9">
        <f t="shared" si="3"/>
        <v>13.574516766124795</v>
      </c>
      <c r="J18" s="78">
        <v>15993720.549999999</v>
      </c>
      <c r="K18" s="79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77">
        <v>113056.124</v>
      </c>
      <c r="C19" s="12">
        <v>118449.18</v>
      </c>
      <c r="D19" s="48">
        <f t="shared" si="0"/>
        <v>4.770246678543479</v>
      </c>
      <c r="E19" s="9">
        <f t="shared" si="1"/>
        <v>0.9972510619955413</v>
      </c>
      <c r="F19" s="77">
        <v>1469185.074</v>
      </c>
      <c r="G19" s="12">
        <v>1471407.3549999997</v>
      </c>
      <c r="H19" s="48">
        <f t="shared" si="2"/>
        <v>0.15125943213875354</v>
      </c>
      <c r="I19" s="9">
        <f t="shared" si="3"/>
        <v>1.0684831289147272</v>
      </c>
      <c r="J19" s="78">
        <v>1337078.9910000002</v>
      </c>
      <c r="K19" s="79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77">
        <v>932649.858</v>
      </c>
      <c r="C20" s="12">
        <v>960456.452</v>
      </c>
      <c r="D20" s="48">
        <f t="shared" si="0"/>
        <v>2.981461237728515</v>
      </c>
      <c r="E20" s="9">
        <f t="shared" si="1"/>
        <v>8.086305171192148</v>
      </c>
      <c r="F20" s="77">
        <v>10166767.868999999</v>
      </c>
      <c r="G20" s="12">
        <v>10700366.269000001</v>
      </c>
      <c r="H20" s="48">
        <f t="shared" si="2"/>
        <v>5.248456607601161</v>
      </c>
      <c r="I20" s="9">
        <f t="shared" si="3"/>
        <v>7.770221341346176</v>
      </c>
      <c r="J20" s="78">
        <v>8330934.059000001</v>
      </c>
      <c r="K20" s="79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0" t="s">
        <v>44</v>
      </c>
      <c r="B21" s="81">
        <v>1876742.143</v>
      </c>
      <c r="C21" s="82">
        <v>1743946.177</v>
      </c>
      <c r="D21" s="83">
        <f t="shared" si="0"/>
        <v>-7.075877018870782</v>
      </c>
      <c r="E21" s="84">
        <f t="shared" si="1"/>
        <v>14.682686508056147</v>
      </c>
      <c r="F21" s="81">
        <v>21406297.388</v>
      </c>
      <c r="G21" s="82">
        <v>20433642.667</v>
      </c>
      <c r="H21" s="83">
        <f t="shared" si="2"/>
        <v>-4.543778418893004</v>
      </c>
      <c r="I21" s="84">
        <f t="shared" si="3"/>
        <v>14.838176782092837</v>
      </c>
      <c r="J21" s="85">
        <v>18293006.946000002</v>
      </c>
      <c r="K21" s="86">
        <v>21229863.97</v>
      </c>
      <c r="L21" s="87">
        <f t="shared" si="4"/>
        <v>16.054534023134874</v>
      </c>
      <c r="M21" s="88">
        <f t="shared" si="5"/>
        <v>16.036508727920864</v>
      </c>
    </row>
    <row r="22" spans="1:13" ht="24" customHeight="1" thickBot="1">
      <c r="A22" s="89" t="s">
        <v>19</v>
      </c>
      <c r="B22" s="90">
        <v>12043450.196999997</v>
      </c>
      <c r="C22" s="91">
        <v>11877568.7</v>
      </c>
      <c r="D22" s="92">
        <f t="shared" si="0"/>
        <v>-1.3773585997915985</v>
      </c>
      <c r="E22" s="93">
        <f t="shared" si="1"/>
        <v>100</v>
      </c>
      <c r="F22" s="90">
        <v>133175710.648</v>
      </c>
      <c r="G22" s="91">
        <v>137709928.7</v>
      </c>
      <c r="H22" s="92">
        <f t="shared" si="2"/>
        <v>3.4046884600334435</v>
      </c>
      <c r="I22" s="93">
        <f t="shared" si="3"/>
        <v>100</v>
      </c>
      <c r="J22" s="90">
        <v>109653502.90100001</v>
      </c>
      <c r="K22" s="94">
        <v>132384575.28500003</v>
      </c>
      <c r="L22" s="95">
        <f t="shared" si="4"/>
        <v>20.729909927749983</v>
      </c>
      <c r="M22" s="93">
        <f t="shared" si="5"/>
        <v>100</v>
      </c>
    </row>
  </sheetData>
  <sheetProtection/>
  <mergeCells count="4">
    <mergeCell ref="B7:E7"/>
    <mergeCell ref="A6:M6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52">
      <selection activeCell="J18" sqref="J18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57"/>
      <c r="I27" s="157"/>
      <c r="N27" t="s">
        <v>72</v>
      </c>
    </row>
    <row r="28" spans="8:9" ht="12.75">
      <c r="H28" s="157"/>
      <c r="I28" s="157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57"/>
      <c r="I40" s="157"/>
    </row>
    <row r="41" spans="8:9" ht="12.75">
      <c r="H41" s="157"/>
      <c r="I41" s="157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57"/>
      <c r="I52" s="157"/>
    </row>
    <row r="53" spans="8:9" ht="12.75">
      <c r="H53" s="157"/>
      <c r="I53" s="157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C1">
      <selection activeCell="O15" sqref="O1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155</v>
      </c>
    </row>
    <row r="4" spans="2:16" s="28" customFormat="1" ht="12.75">
      <c r="B4" s="62" t="s">
        <v>60</v>
      </c>
      <c r="C4" s="62" t="s">
        <v>20</v>
      </c>
      <c r="D4" s="62" t="s">
        <v>21</v>
      </c>
      <c r="E4" s="62" t="s">
        <v>22</v>
      </c>
      <c r="F4" s="62" t="s">
        <v>23</v>
      </c>
      <c r="G4" s="62" t="s">
        <v>24</v>
      </c>
      <c r="H4" s="62" t="s">
        <v>25</v>
      </c>
      <c r="I4" s="62" t="s">
        <v>26</v>
      </c>
      <c r="J4" s="62" t="s">
        <v>123</v>
      </c>
      <c r="K4" s="62" t="s">
        <v>28</v>
      </c>
      <c r="L4" s="62" t="s">
        <v>0</v>
      </c>
      <c r="M4" s="62" t="s">
        <v>29</v>
      </c>
      <c r="N4" s="62" t="s">
        <v>30</v>
      </c>
      <c r="O4" s="35" t="s">
        <v>83</v>
      </c>
      <c r="P4" s="35" t="s">
        <v>61</v>
      </c>
    </row>
    <row r="5" spans="1:16" ht="12.75">
      <c r="A5" s="64" t="s">
        <v>85</v>
      </c>
      <c r="B5" s="29" t="s">
        <v>131</v>
      </c>
      <c r="C5" s="30">
        <v>1033042.774</v>
      </c>
      <c r="D5" s="30">
        <v>1068771.236</v>
      </c>
      <c r="E5" s="30">
        <v>1264885.464</v>
      </c>
      <c r="F5" s="30">
        <v>1082863.845</v>
      </c>
      <c r="G5" s="30">
        <v>1085893.737</v>
      </c>
      <c r="H5" s="30">
        <v>1097728.54</v>
      </c>
      <c r="I5" s="30">
        <v>1008735.264</v>
      </c>
      <c r="J5" s="30">
        <v>974134.828</v>
      </c>
      <c r="K5" s="30">
        <v>1078642.465</v>
      </c>
      <c r="L5" s="30">
        <v>1069641.323</v>
      </c>
      <c r="M5" s="30">
        <v>1189433.861</v>
      </c>
      <c r="N5" s="30">
        <v>971083.245</v>
      </c>
      <c r="O5" s="30">
        <v>12924856.581999999</v>
      </c>
      <c r="P5" s="65">
        <f aca="true" t="shared" si="0" ref="P5:P24">O5/O$26*100</f>
        <v>9.385566241989617</v>
      </c>
    </row>
    <row r="6" spans="1:16" ht="12.75">
      <c r="A6" s="64" t="s">
        <v>86</v>
      </c>
      <c r="B6" s="29" t="s">
        <v>66</v>
      </c>
      <c r="C6" s="30">
        <v>745286.887</v>
      </c>
      <c r="D6" s="30">
        <v>789659.828</v>
      </c>
      <c r="E6" s="30">
        <v>910795.251</v>
      </c>
      <c r="F6" s="30">
        <v>795136.8</v>
      </c>
      <c r="G6" s="30">
        <v>858845.972</v>
      </c>
      <c r="H6" s="30">
        <v>909437.354</v>
      </c>
      <c r="I6" s="30">
        <v>910387.761</v>
      </c>
      <c r="J6" s="30">
        <v>830434.621</v>
      </c>
      <c r="K6" s="30">
        <v>981380.6</v>
      </c>
      <c r="L6" s="30">
        <v>921182.693</v>
      </c>
      <c r="M6" s="30">
        <v>1083417.504</v>
      </c>
      <c r="N6" s="30">
        <v>1020812.045</v>
      </c>
      <c r="O6" s="30">
        <v>10756777.316000002</v>
      </c>
      <c r="P6" s="65">
        <f t="shared" si="0"/>
        <v>7.811185014636885</v>
      </c>
    </row>
    <row r="7" spans="1:16" ht="12.75">
      <c r="A7" s="64" t="s">
        <v>87</v>
      </c>
      <c r="B7" s="29" t="s">
        <v>127</v>
      </c>
      <c r="C7" s="30">
        <v>621452.625</v>
      </c>
      <c r="D7" s="30">
        <v>612548.231</v>
      </c>
      <c r="E7" s="30">
        <v>668931.608</v>
      </c>
      <c r="F7" s="30">
        <v>623659.779</v>
      </c>
      <c r="G7" s="30">
        <v>680108.095</v>
      </c>
      <c r="H7" s="30">
        <v>636940.227</v>
      </c>
      <c r="I7" s="30">
        <v>615430.122</v>
      </c>
      <c r="J7" s="30">
        <v>627469.942</v>
      </c>
      <c r="K7" s="30">
        <v>694916.126</v>
      </c>
      <c r="L7" s="30">
        <v>701729.293</v>
      </c>
      <c r="M7" s="30">
        <v>784016.603</v>
      </c>
      <c r="N7" s="30">
        <v>674056.946</v>
      </c>
      <c r="O7" s="30">
        <v>7941259.597000001</v>
      </c>
      <c r="P7" s="65">
        <f t="shared" si="0"/>
        <v>5.7666572560874</v>
      </c>
    </row>
    <row r="8" spans="1:16" ht="12.75">
      <c r="A8" s="64" t="s">
        <v>88</v>
      </c>
      <c r="B8" s="29" t="s">
        <v>132</v>
      </c>
      <c r="C8" s="30">
        <v>440333.963</v>
      </c>
      <c r="D8" s="30">
        <v>511072.68</v>
      </c>
      <c r="E8" s="30">
        <v>609193.825</v>
      </c>
      <c r="F8" s="30">
        <v>542004.318</v>
      </c>
      <c r="G8" s="30">
        <v>588696.839</v>
      </c>
      <c r="H8" s="30">
        <v>535064.189</v>
      </c>
      <c r="I8" s="30">
        <v>546322.319</v>
      </c>
      <c r="J8" s="30">
        <v>542761.318</v>
      </c>
      <c r="K8" s="30">
        <v>587704.078</v>
      </c>
      <c r="L8" s="30">
        <v>604832.144</v>
      </c>
      <c r="M8" s="30">
        <v>713273.411</v>
      </c>
      <c r="N8" s="30">
        <v>526971.265</v>
      </c>
      <c r="O8" s="30">
        <v>6748230.349</v>
      </c>
      <c r="P8" s="65">
        <f t="shared" si="0"/>
        <v>4.900322301831188</v>
      </c>
    </row>
    <row r="9" spans="1:16" ht="12.75">
      <c r="A9" s="64" t="s">
        <v>89</v>
      </c>
      <c r="B9" s="29" t="s">
        <v>62</v>
      </c>
      <c r="C9" s="30">
        <v>508989.732</v>
      </c>
      <c r="D9" s="30">
        <v>515247.859</v>
      </c>
      <c r="E9" s="30">
        <v>627184.491</v>
      </c>
      <c r="F9" s="30">
        <v>515786.772</v>
      </c>
      <c r="G9" s="30">
        <v>498768.608</v>
      </c>
      <c r="H9" s="30">
        <v>592007.047</v>
      </c>
      <c r="I9" s="30">
        <v>466780.224</v>
      </c>
      <c r="J9" s="30">
        <v>405565.763</v>
      </c>
      <c r="K9" s="30">
        <v>493932.008</v>
      </c>
      <c r="L9" s="30">
        <v>530471.262</v>
      </c>
      <c r="M9" s="30">
        <v>650765.06</v>
      </c>
      <c r="N9" s="30">
        <v>538652.879</v>
      </c>
      <c r="O9" s="30">
        <v>6344151.704999999</v>
      </c>
      <c r="P9" s="65">
        <f t="shared" si="0"/>
        <v>4.606894915912102</v>
      </c>
    </row>
    <row r="10" spans="1:16" ht="12.75">
      <c r="A10" s="64" t="s">
        <v>90</v>
      </c>
      <c r="B10" s="29" t="s">
        <v>63</v>
      </c>
      <c r="C10" s="30">
        <v>505198.232</v>
      </c>
      <c r="D10" s="30">
        <v>541171.224</v>
      </c>
      <c r="E10" s="30">
        <v>570602.712</v>
      </c>
      <c r="F10" s="30">
        <v>489102.354</v>
      </c>
      <c r="G10" s="30">
        <v>506472.102</v>
      </c>
      <c r="H10" s="30">
        <v>545000.229</v>
      </c>
      <c r="I10" s="30">
        <v>471698.119</v>
      </c>
      <c r="J10" s="30">
        <v>450078.518</v>
      </c>
      <c r="K10" s="30">
        <v>494153.259</v>
      </c>
      <c r="L10" s="30">
        <v>534179.679</v>
      </c>
      <c r="M10" s="30">
        <v>544789.932</v>
      </c>
      <c r="N10" s="30">
        <v>578743.754</v>
      </c>
      <c r="O10" s="30">
        <v>6231190.113999999</v>
      </c>
      <c r="P10" s="65">
        <f t="shared" si="0"/>
        <v>4.524866269141077</v>
      </c>
    </row>
    <row r="11" spans="1:16" ht="12.75">
      <c r="A11" s="64" t="s">
        <v>91</v>
      </c>
      <c r="B11" s="29" t="s">
        <v>148</v>
      </c>
      <c r="C11" s="30">
        <v>447530.723</v>
      </c>
      <c r="D11" s="30">
        <v>484068.505</v>
      </c>
      <c r="E11" s="30">
        <v>477552.896</v>
      </c>
      <c r="F11" s="30">
        <v>440842.68</v>
      </c>
      <c r="G11" s="30">
        <v>461596.699</v>
      </c>
      <c r="H11" s="30">
        <v>483901.383</v>
      </c>
      <c r="I11" s="30">
        <v>469265.67</v>
      </c>
      <c r="J11" s="30">
        <v>391058.192</v>
      </c>
      <c r="K11" s="30">
        <v>418425.373</v>
      </c>
      <c r="L11" s="30">
        <v>436290.102</v>
      </c>
      <c r="M11" s="30">
        <v>440556.196</v>
      </c>
      <c r="N11" s="30">
        <v>527358.52</v>
      </c>
      <c r="O11" s="30">
        <v>5478446.938999999</v>
      </c>
      <c r="P11" s="65">
        <f t="shared" si="0"/>
        <v>3.9782512342007936</v>
      </c>
    </row>
    <row r="12" spans="1:16" ht="12.75">
      <c r="A12" s="64" t="s">
        <v>92</v>
      </c>
      <c r="B12" s="29" t="s">
        <v>141</v>
      </c>
      <c r="C12" s="30">
        <v>305702.308</v>
      </c>
      <c r="D12" s="30">
        <v>320680.872</v>
      </c>
      <c r="E12" s="30">
        <v>265164.359</v>
      </c>
      <c r="F12" s="30">
        <v>360862.096</v>
      </c>
      <c r="G12" s="30">
        <v>403312.241</v>
      </c>
      <c r="H12" s="30">
        <v>458272.174</v>
      </c>
      <c r="I12" s="30">
        <v>370515.664</v>
      </c>
      <c r="J12" s="30">
        <v>273305.151</v>
      </c>
      <c r="K12" s="30">
        <v>206749.241</v>
      </c>
      <c r="L12" s="30">
        <v>265787.632</v>
      </c>
      <c r="M12" s="30">
        <v>228144.855</v>
      </c>
      <c r="N12" s="30">
        <v>297220.497</v>
      </c>
      <c r="O12" s="30">
        <v>3755717.09</v>
      </c>
      <c r="P12" s="65">
        <f t="shared" si="0"/>
        <v>2.7272667445655285</v>
      </c>
    </row>
    <row r="13" spans="1:16" ht="12.75">
      <c r="A13" s="64" t="s">
        <v>93</v>
      </c>
      <c r="B13" s="29" t="s">
        <v>64</v>
      </c>
      <c r="C13" s="30">
        <v>293735.946</v>
      </c>
      <c r="D13" s="30">
        <v>299775.791</v>
      </c>
      <c r="E13" s="30">
        <v>388383.176</v>
      </c>
      <c r="F13" s="30">
        <v>334464.227</v>
      </c>
      <c r="G13" s="30">
        <v>301200.935</v>
      </c>
      <c r="H13" s="30">
        <v>309147.756</v>
      </c>
      <c r="I13" s="30">
        <v>255751.031</v>
      </c>
      <c r="J13" s="30">
        <v>255580.372</v>
      </c>
      <c r="K13" s="30">
        <v>313013.554</v>
      </c>
      <c r="L13" s="30">
        <v>335213.076</v>
      </c>
      <c r="M13" s="30">
        <v>344496.653</v>
      </c>
      <c r="N13" s="30">
        <v>314317.109</v>
      </c>
      <c r="O13" s="30">
        <v>3745079.626</v>
      </c>
      <c r="P13" s="65">
        <f t="shared" si="0"/>
        <v>2.7195422005920333</v>
      </c>
    </row>
    <row r="14" spans="1:16" ht="12.75">
      <c r="A14" s="64" t="s">
        <v>94</v>
      </c>
      <c r="B14" s="29" t="s">
        <v>134</v>
      </c>
      <c r="C14" s="30">
        <v>277186.977</v>
      </c>
      <c r="D14" s="30">
        <v>291775.88</v>
      </c>
      <c r="E14" s="30">
        <v>365853.002</v>
      </c>
      <c r="F14" s="30">
        <v>308828.434</v>
      </c>
      <c r="G14" s="30">
        <v>379372.659</v>
      </c>
      <c r="H14" s="30">
        <v>313449.812</v>
      </c>
      <c r="I14" s="30">
        <v>251146.459</v>
      </c>
      <c r="J14" s="30">
        <v>303749.532</v>
      </c>
      <c r="K14" s="30">
        <v>292853.054</v>
      </c>
      <c r="L14" s="30">
        <v>340845.826</v>
      </c>
      <c r="M14" s="30">
        <v>320878.405</v>
      </c>
      <c r="N14" s="30">
        <v>259687.303</v>
      </c>
      <c r="O14" s="30">
        <v>3705627.343</v>
      </c>
      <c r="P14" s="65">
        <f t="shared" si="0"/>
        <v>2.690893370862665</v>
      </c>
    </row>
    <row r="15" spans="1:16" ht="12.75">
      <c r="A15" s="64" t="s">
        <v>95</v>
      </c>
      <c r="B15" s="29" t="s">
        <v>149</v>
      </c>
      <c r="C15" s="30">
        <v>222575.076</v>
      </c>
      <c r="D15" s="30">
        <v>233094.351</v>
      </c>
      <c r="E15" s="30">
        <v>214434.935</v>
      </c>
      <c r="F15" s="30">
        <v>271384.68</v>
      </c>
      <c r="G15" s="30">
        <v>276463.644</v>
      </c>
      <c r="H15" s="30">
        <v>308273.454</v>
      </c>
      <c r="I15" s="30">
        <v>302172.855</v>
      </c>
      <c r="J15" s="30">
        <v>394133.489</v>
      </c>
      <c r="K15" s="30">
        <v>376586.551</v>
      </c>
      <c r="L15" s="30">
        <v>340496.584</v>
      </c>
      <c r="M15" s="30">
        <v>240949.347</v>
      </c>
      <c r="N15" s="30">
        <v>226510.482</v>
      </c>
      <c r="O15" s="30">
        <v>3407075.4479999994</v>
      </c>
      <c r="P15" s="65">
        <f t="shared" si="0"/>
        <v>2.474095716713342</v>
      </c>
    </row>
    <row r="16" spans="1:16" ht="12.75">
      <c r="A16" s="64" t="s">
        <v>96</v>
      </c>
      <c r="B16" s="29" t="s">
        <v>65</v>
      </c>
      <c r="C16" s="30">
        <v>298901.058</v>
      </c>
      <c r="D16" s="30">
        <v>301333.169</v>
      </c>
      <c r="E16" s="30">
        <v>301124.859</v>
      </c>
      <c r="F16" s="30">
        <v>234139.829</v>
      </c>
      <c r="G16" s="30">
        <v>235034.142</v>
      </c>
      <c r="H16" s="30">
        <v>231695.153</v>
      </c>
      <c r="I16" s="30">
        <v>247090.138</v>
      </c>
      <c r="J16" s="30">
        <v>218649.793</v>
      </c>
      <c r="K16" s="30">
        <v>253032.849</v>
      </c>
      <c r="L16" s="30">
        <v>236001.913</v>
      </c>
      <c r="M16" s="30">
        <v>306407.252</v>
      </c>
      <c r="N16" s="30">
        <v>311507.716</v>
      </c>
      <c r="O16" s="30">
        <v>3174917.871</v>
      </c>
      <c r="P16" s="65">
        <f t="shared" si="0"/>
        <v>2.3055112296291433</v>
      </c>
    </row>
    <row r="17" spans="1:16" ht="12.75">
      <c r="A17" s="64" t="s">
        <v>97</v>
      </c>
      <c r="B17" s="29" t="s">
        <v>163</v>
      </c>
      <c r="C17" s="30">
        <v>243999.743</v>
      </c>
      <c r="D17" s="30">
        <v>235588.001</v>
      </c>
      <c r="E17" s="30">
        <v>328507.774</v>
      </c>
      <c r="F17" s="30">
        <v>319604.77</v>
      </c>
      <c r="G17" s="30">
        <v>284693.317</v>
      </c>
      <c r="H17" s="30">
        <v>265953.631</v>
      </c>
      <c r="I17" s="30">
        <v>202746.034</v>
      </c>
      <c r="J17" s="30">
        <v>306808.205</v>
      </c>
      <c r="K17" s="30">
        <v>167992.516</v>
      </c>
      <c r="L17" s="30">
        <v>160500.707</v>
      </c>
      <c r="M17" s="30">
        <v>258031.256</v>
      </c>
      <c r="N17" s="30">
        <v>283665.249</v>
      </c>
      <c r="O17" s="30">
        <v>3058091.2029999997</v>
      </c>
      <c r="P17" s="65">
        <f t="shared" si="0"/>
        <v>2.2206759028780545</v>
      </c>
    </row>
    <row r="18" spans="1:16" ht="12.75">
      <c r="A18" s="64" t="s">
        <v>98</v>
      </c>
      <c r="B18" s="29" t="s">
        <v>157</v>
      </c>
      <c r="C18" s="30">
        <v>230757.738</v>
      </c>
      <c r="D18" s="30">
        <v>167153.521</v>
      </c>
      <c r="E18" s="30">
        <v>201834.88</v>
      </c>
      <c r="F18" s="30">
        <v>220542.557</v>
      </c>
      <c r="G18" s="30">
        <v>242208.533</v>
      </c>
      <c r="H18" s="30">
        <v>252379.277</v>
      </c>
      <c r="I18" s="30">
        <v>226888.737</v>
      </c>
      <c r="J18" s="30">
        <v>232345.828</v>
      </c>
      <c r="K18" s="30">
        <v>220946.474</v>
      </c>
      <c r="L18" s="30">
        <v>226546.539</v>
      </c>
      <c r="M18" s="30">
        <v>344110.498</v>
      </c>
      <c r="N18" s="30">
        <v>312837.22</v>
      </c>
      <c r="O18" s="30">
        <v>2878551.802</v>
      </c>
      <c r="P18" s="65">
        <f t="shared" si="0"/>
        <v>2.0903008437474653</v>
      </c>
    </row>
    <row r="19" spans="1:16" ht="12.75">
      <c r="A19" s="64" t="s">
        <v>99</v>
      </c>
      <c r="B19" s="29" t="s">
        <v>142</v>
      </c>
      <c r="C19" s="30">
        <v>179782.102</v>
      </c>
      <c r="D19" s="30">
        <v>172401.148</v>
      </c>
      <c r="E19" s="30">
        <v>219972.474</v>
      </c>
      <c r="F19" s="30">
        <v>227185.559</v>
      </c>
      <c r="G19" s="30">
        <v>219166.649</v>
      </c>
      <c r="H19" s="30">
        <v>208370.238</v>
      </c>
      <c r="I19" s="30">
        <v>209864.24</v>
      </c>
      <c r="J19" s="30">
        <v>211863.488</v>
      </c>
      <c r="K19" s="30">
        <v>237207.054</v>
      </c>
      <c r="L19" s="30">
        <v>228696.923</v>
      </c>
      <c r="M19" s="30">
        <v>254578.31</v>
      </c>
      <c r="N19" s="30">
        <v>228020.041</v>
      </c>
      <c r="O19" s="30">
        <v>2597108.2260000003</v>
      </c>
      <c r="P19" s="65">
        <f t="shared" si="0"/>
        <v>1.8859266358657958</v>
      </c>
    </row>
    <row r="20" spans="1:16" ht="12.75">
      <c r="A20" s="64" t="s">
        <v>100</v>
      </c>
      <c r="B20" s="29" t="s">
        <v>133</v>
      </c>
      <c r="C20" s="30">
        <v>193422.621</v>
      </c>
      <c r="D20" s="30">
        <v>204646.224</v>
      </c>
      <c r="E20" s="30">
        <v>229065.202</v>
      </c>
      <c r="F20" s="30">
        <v>204243.752</v>
      </c>
      <c r="G20" s="30">
        <v>217386.767</v>
      </c>
      <c r="H20" s="30">
        <v>206755.569</v>
      </c>
      <c r="I20" s="30">
        <v>180707.95</v>
      </c>
      <c r="J20" s="30">
        <v>175075.495</v>
      </c>
      <c r="K20" s="30">
        <v>223358.966</v>
      </c>
      <c r="L20" s="30">
        <v>287257.47</v>
      </c>
      <c r="M20" s="30">
        <v>253132.256</v>
      </c>
      <c r="N20" s="30">
        <v>167089.694</v>
      </c>
      <c r="O20" s="30">
        <v>2542141.966</v>
      </c>
      <c r="P20" s="65">
        <f t="shared" si="0"/>
        <v>1.846012113717605</v>
      </c>
    </row>
    <row r="21" spans="1:16" ht="12.75">
      <c r="A21" s="64" t="s">
        <v>101</v>
      </c>
      <c r="B21" s="29" t="s">
        <v>161</v>
      </c>
      <c r="C21" s="30">
        <v>186013.968</v>
      </c>
      <c r="D21" s="30">
        <v>206739.327</v>
      </c>
      <c r="E21" s="30">
        <v>219843.861</v>
      </c>
      <c r="F21" s="30">
        <v>193039.893</v>
      </c>
      <c r="G21" s="30">
        <v>187414.314</v>
      </c>
      <c r="H21" s="30">
        <v>196490.184</v>
      </c>
      <c r="I21" s="30">
        <v>161102.29</v>
      </c>
      <c r="J21" s="30">
        <v>149028.621</v>
      </c>
      <c r="K21" s="30">
        <v>203194.812</v>
      </c>
      <c r="L21" s="30">
        <v>188010.568</v>
      </c>
      <c r="M21" s="30">
        <v>229541.89</v>
      </c>
      <c r="N21" s="30">
        <v>221234.003</v>
      </c>
      <c r="O21" s="30">
        <v>2341653.731</v>
      </c>
      <c r="P21" s="65">
        <f t="shared" si="0"/>
        <v>1.7004247643807737</v>
      </c>
    </row>
    <row r="22" spans="1:16" ht="12.75">
      <c r="A22" s="64" t="s">
        <v>102</v>
      </c>
      <c r="B22" s="29" t="s">
        <v>162</v>
      </c>
      <c r="C22" s="30">
        <v>158339.513</v>
      </c>
      <c r="D22" s="30">
        <v>196209.051</v>
      </c>
      <c r="E22" s="30">
        <v>204201.259</v>
      </c>
      <c r="F22" s="30">
        <v>223667.994</v>
      </c>
      <c r="G22" s="30">
        <v>212549.278</v>
      </c>
      <c r="H22" s="30">
        <v>232096.315</v>
      </c>
      <c r="I22" s="30">
        <v>182303.29</v>
      </c>
      <c r="J22" s="30">
        <v>186053.924</v>
      </c>
      <c r="K22" s="30">
        <v>164320.548</v>
      </c>
      <c r="L22" s="30">
        <v>169481.178</v>
      </c>
      <c r="M22" s="30">
        <v>216619.936</v>
      </c>
      <c r="N22" s="30">
        <v>192207.139</v>
      </c>
      <c r="O22" s="30">
        <v>2338049.425</v>
      </c>
      <c r="P22" s="65">
        <f t="shared" si="0"/>
        <v>1.6978074469270144</v>
      </c>
    </row>
    <row r="23" spans="1:16" ht="12.75">
      <c r="A23" s="64" t="s">
        <v>103</v>
      </c>
      <c r="B23" s="29" t="s">
        <v>164</v>
      </c>
      <c r="C23" s="30">
        <v>126539.59</v>
      </c>
      <c r="D23" s="30">
        <v>226432.102</v>
      </c>
      <c r="E23" s="30">
        <v>174627.654</v>
      </c>
      <c r="F23" s="30">
        <v>184105.056</v>
      </c>
      <c r="G23" s="30">
        <v>150876.308</v>
      </c>
      <c r="H23" s="30">
        <v>195764.072</v>
      </c>
      <c r="I23" s="30">
        <v>155868.494</v>
      </c>
      <c r="J23" s="30">
        <v>124912.456</v>
      </c>
      <c r="K23" s="30">
        <v>177187.773</v>
      </c>
      <c r="L23" s="30">
        <v>190131.804</v>
      </c>
      <c r="M23" s="30">
        <v>191816.17</v>
      </c>
      <c r="N23" s="30">
        <v>242041.664</v>
      </c>
      <c r="O23" s="30">
        <v>2140303.1429999997</v>
      </c>
      <c r="P23" s="65">
        <f t="shared" si="0"/>
        <v>1.554211205294214</v>
      </c>
    </row>
    <row r="24" spans="1:16" ht="12.75">
      <c r="A24" s="64" t="s">
        <v>104</v>
      </c>
      <c r="B24" s="29" t="s">
        <v>169</v>
      </c>
      <c r="C24" s="30">
        <v>99415.642</v>
      </c>
      <c r="D24" s="30">
        <v>134668.852</v>
      </c>
      <c r="E24" s="30">
        <v>172251.654</v>
      </c>
      <c r="F24" s="30">
        <v>150613.057</v>
      </c>
      <c r="G24" s="30">
        <v>150042.418</v>
      </c>
      <c r="H24" s="30">
        <v>131322.764</v>
      </c>
      <c r="I24" s="30">
        <v>135707.348</v>
      </c>
      <c r="J24" s="30">
        <v>159000.512</v>
      </c>
      <c r="K24" s="30">
        <v>172575.29</v>
      </c>
      <c r="L24" s="30">
        <v>176827.092</v>
      </c>
      <c r="M24" s="30">
        <v>222732.232</v>
      </c>
      <c r="N24" s="30">
        <v>156649.589</v>
      </c>
      <c r="O24" s="30">
        <v>1861806.45</v>
      </c>
      <c r="P24" s="65">
        <f t="shared" si="0"/>
        <v>1.351976917915988</v>
      </c>
    </row>
    <row r="25" spans="1:16" ht="12.75">
      <c r="A25" s="27"/>
      <c r="B25" s="158" t="s">
        <v>84</v>
      </c>
      <c r="C25" s="158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63">
        <f>SUM(O5:O24)</f>
        <v>93971035.92600001</v>
      </c>
      <c r="P25" s="37">
        <f>SUM(P5:P24)</f>
        <v>68.23838832688868</v>
      </c>
    </row>
    <row r="26" spans="1:16" ht="13.5" customHeight="1">
      <c r="A26" s="27"/>
      <c r="B26" s="159" t="s">
        <v>107</v>
      </c>
      <c r="C26" s="159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63">
        <v>137709928.72200003</v>
      </c>
      <c r="P26" s="30">
        <f>O26/O$26*100</f>
        <v>100</v>
      </c>
    </row>
    <row r="28" ht="12.75">
      <c r="B28" s="15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6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</cp:lastModifiedBy>
  <cp:lastPrinted>2012-08-01T03:53:02Z</cp:lastPrinted>
  <dcterms:created xsi:type="dcterms:W3CDTF">2002-11-01T09:35:27Z</dcterms:created>
  <dcterms:modified xsi:type="dcterms:W3CDTF">2013-01-01T11:50:48Z</dcterms:modified>
  <cp:category/>
  <cp:version/>
  <cp:contentType/>
  <cp:contentStatus/>
</cp:coreProperties>
</file>